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ivin\Desktop\Nová složka (8)\BYSTR\260722\"/>
    </mc:Choice>
  </mc:AlternateContent>
  <bookViews>
    <workbookView xWindow="0" yWindow="0" windowWidth="0" windowHeight="0"/>
  </bookViews>
  <sheets>
    <sheet name="Rekapitulace stavby" sheetId="1" r:id="rId1"/>
    <sheet name="E.1.5.1 - Revize připojky..." sheetId="2" r:id="rId2"/>
    <sheet name="E.1.8 - Zpevněné plochy" sheetId="3" r:id="rId3"/>
    <sheet name="E.2. 1.1 - Nádražní budov..." sheetId="4" r:id="rId4"/>
    <sheet name="E.2. 5 - Demolice" sheetId="5" r:id="rId5"/>
    <sheet name="E.2. 6 - Zdravotně techni..." sheetId="6" r:id="rId6"/>
    <sheet name="E.2. 8 - Vzduchotechnická..." sheetId="7" r:id="rId7"/>
    <sheet name="E.2.10 - Umělé osvětlení ..." sheetId="8" r:id="rId8"/>
    <sheet name="E.2.11 - Hromosvod" sheetId="9" r:id="rId9"/>
    <sheet name="ON - Ostatní náklady" sheetId="10" r:id="rId10"/>
    <sheet name="SO 98-98 - Všeobecný objekt" sheetId="11" r:id="rId11"/>
    <sheet name="Pokyny pro vyplnění" sheetId="12" r:id="rId12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'E.1.5.1 - Revize připojky...'!$C$93:$K$227</definedName>
    <definedName name="_xlnm.Print_Area" localSheetId="1">'E.1.5.1 - Revize připojky...'!$C$4:$J$41,'E.1.5.1 - Revize připojky...'!$C$47:$J$73,'E.1.5.1 - Revize připojky...'!$C$79:$K$227</definedName>
    <definedName name="_xlnm.Print_Titles" localSheetId="1">'E.1.5.1 - Revize připojky...'!$93:$93</definedName>
    <definedName name="_xlnm._FilterDatabase" localSheetId="2" hidden="1">'E.1.8 - Zpevněné plochy'!$C$91:$K$227</definedName>
    <definedName name="_xlnm.Print_Area" localSheetId="2">'E.1.8 - Zpevněné plochy'!$C$4:$J$39,'E.1.8 - Zpevněné plochy'!$C$45:$J$73,'E.1.8 - Zpevněné plochy'!$C$79:$K$227</definedName>
    <definedName name="_xlnm.Print_Titles" localSheetId="2">'E.1.8 - Zpevněné plochy'!$91:$91</definedName>
    <definedName name="_xlnm._FilterDatabase" localSheetId="3" hidden="1">'E.2. 1.1 - Nádražní budov...'!$C$124:$K$1638</definedName>
    <definedName name="_xlnm.Print_Area" localSheetId="3">'E.2. 1.1 - Nádražní budov...'!$C$4:$J$41,'E.2. 1.1 - Nádražní budov...'!$C$47:$J$104,'E.2. 1.1 - Nádražní budov...'!$C$110:$K$1638</definedName>
    <definedName name="_xlnm.Print_Titles" localSheetId="3">'E.2. 1.1 - Nádražní budov...'!$124:$124</definedName>
    <definedName name="_xlnm._FilterDatabase" localSheetId="4" hidden="1">'E.2. 5 - Demolice'!$C$88:$K$148</definedName>
    <definedName name="_xlnm.Print_Area" localSheetId="4">'E.2. 5 - Demolice'!$C$4:$J$41,'E.2. 5 - Demolice'!$C$47:$J$68,'E.2. 5 - Demolice'!$C$74:$K$148</definedName>
    <definedName name="_xlnm.Print_Titles" localSheetId="4">'E.2. 5 - Demolice'!$88:$88</definedName>
    <definedName name="_xlnm._FilterDatabase" localSheetId="5" hidden="1">'E.2. 6 - Zdravotně techni...'!$C$97:$K$377</definedName>
    <definedName name="_xlnm.Print_Area" localSheetId="5">'E.2. 6 - Zdravotně techni...'!$C$4:$J$41,'E.2. 6 - Zdravotně techni...'!$C$47:$J$77,'E.2. 6 - Zdravotně techni...'!$C$83:$K$377</definedName>
    <definedName name="_xlnm.Print_Titles" localSheetId="5">'E.2. 6 - Zdravotně techni...'!$97:$97</definedName>
    <definedName name="_xlnm._FilterDatabase" localSheetId="6" hidden="1">'E.2. 8 - Vzduchotechnická...'!$C$88:$K$123</definedName>
    <definedName name="_xlnm.Print_Area" localSheetId="6">'E.2. 8 - Vzduchotechnická...'!$C$4:$J$41,'E.2. 8 - Vzduchotechnická...'!$C$47:$J$68,'E.2. 8 - Vzduchotechnická...'!$C$74:$K$123</definedName>
    <definedName name="_xlnm.Print_Titles" localSheetId="6">'E.2. 8 - Vzduchotechnická...'!$88:$88</definedName>
    <definedName name="_xlnm._FilterDatabase" localSheetId="7" hidden="1">'E.2.10 - Umělé osvětlení ...'!$C$89:$K$384</definedName>
    <definedName name="_xlnm.Print_Area" localSheetId="7">'E.2.10 - Umělé osvětlení ...'!$C$4:$J$41,'E.2.10 - Umělé osvětlení ...'!$C$47:$J$69,'E.2.10 - Umělé osvětlení ...'!$C$75:$K$384</definedName>
    <definedName name="_xlnm.Print_Titles" localSheetId="7">'E.2.10 - Umělé osvětlení ...'!$89:$89</definedName>
    <definedName name="_xlnm._FilterDatabase" localSheetId="8" hidden="1">'E.2.11 - Hromosvod'!$C$88:$K$144</definedName>
    <definedName name="_xlnm.Print_Area" localSheetId="8">'E.2.11 - Hromosvod'!$C$4:$J$41,'E.2.11 - Hromosvod'!$C$47:$J$68,'E.2.11 - Hromosvod'!$C$74:$K$144</definedName>
    <definedName name="_xlnm.Print_Titles" localSheetId="8">'E.2.11 - Hromosvod'!$88:$88</definedName>
    <definedName name="_xlnm._FilterDatabase" localSheetId="9" hidden="1">'ON - Ostatní náklady'!$C$79:$K$95</definedName>
    <definedName name="_xlnm.Print_Area" localSheetId="9">'ON - Ostatní náklady'!$C$4:$J$39,'ON - Ostatní náklady'!$C$45:$J$61,'ON - Ostatní náklady'!$C$67:$K$95</definedName>
    <definedName name="_xlnm.Print_Titles" localSheetId="9">'ON - Ostatní náklady'!$79:$79</definedName>
    <definedName name="_xlnm._FilterDatabase" localSheetId="10" hidden="1">'SO 98-98 - Všeobecný objekt'!$C$80:$K$99</definedName>
    <definedName name="_xlnm.Print_Area" localSheetId="10">'SO 98-98 - Všeobecný objekt'!$C$4:$J$39,'SO 98-98 - Všeobecný objekt'!$C$45:$J$62,'SO 98-98 - Všeobecný objekt'!$C$68:$K$99</definedName>
    <definedName name="_xlnm.Print_Titles" localSheetId="10">'SO 98-98 - Všeobecný objekt'!$80:$80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J37"/>
  <c r="J36"/>
  <c i="1" r="AY66"/>
  <c i="11" r="J35"/>
  <c i="1" r="AX66"/>
  <c i="11"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10" r="J37"/>
  <c r="J36"/>
  <c i="1" r="AY65"/>
  <c i="10" r="J35"/>
  <c i="1" r="AX65"/>
  <c i="10"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48"/>
  <c i="9" r="J39"/>
  <c r="J38"/>
  <c i="1" r="AY64"/>
  <c i="9" r="J37"/>
  <c i="1" r="AX64"/>
  <c i="9" r="BI142"/>
  <c r="BH142"/>
  <c r="BG142"/>
  <c r="BF142"/>
  <c r="T142"/>
  <c r="T141"/>
  <c r="T140"/>
  <c r="R142"/>
  <c r="R141"/>
  <c r="R140"/>
  <c r="P142"/>
  <c r="P141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8" r="J39"/>
  <c r="J38"/>
  <c i="1" r="AY63"/>
  <c i="8" r="J37"/>
  <c i="1" r="AX63"/>
  <c i="8" r="BI383"/>
  <c r="BH383"/>
  <c r="BG383"/>
  <c r="BF383"/>
  <c r="T383"/>
  <c r="R383"/>
  <c r="P383"/>
  <c r="BI381"/>
  <c r="BH381"/>
  <c r="BG381"/>
  <c r="BF381"/>
  <c r="T381"/>
  <c r="R381"/>
  <c r="P381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7" r="J39"/>
  <c r="J38"/>
  <c i="1" r="AY62"/>
  <c i="7" r="J37"/>
  <c i="1" r="AX62"/>
  <c i="7"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6" r="J39"/>
  <c r="J38"/>
  <c i="1" r="AY61"/>
  <c i="6" r="J37"/>
  <c i="1" r="AX61"/>
  <c i="6"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T335"/>
  <c r="R336"/>
  <c r="R335"/>
  <c r="P336"/>
  <c r="P335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92"/>
  <c r="E7"/>
  <c r="E86"/>
  <c i="5" r="J39"/>
  <c r="J38"/>
  <c i="1" r="AY60"/>
  <c i="5" r="J37"/>
  <c i="1" r="AX60"/>
  <c i="5"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6"/>
  <c r="BH96"/>
  <c r="BG96"/>
  <c r="BF96"/>
  <c r="T96"/>
  <c r="R96"/>
  <c r="P96"/>
  <c r="BI93"/>
  <c r="BH93"/>
  <c r="BG93"/>
  <c r="BF93"/>
  <c r="T93"/>
  <c r="R93"/>
  <c r="P93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4" r="T1328"/>
  <c r="R1328"/>
  <c r="P1328"/>
  <c r="BK1328"/>
  <c r="J1328"/>
  <c r="J97"/>
  <c r="J39"/>
  <c r="J38"/>
  <c i="1" r="AY59"/>
  <c i="4" r="J37"/>
  <c i="1" r="AX59"/>
  <c i="4" r="BI1636"/>
  <c r="BH1636"/>
  <c r="BG1636"/>
  <c r="BF1636"/>
  <c r="T1636"/>
  <c r="R1636"/>
  <c r="P1636"/>
  <c r="BI1633"/>
  <c r="BH1633"/>
  <c r="BG1633"/>
  <c r="BF1633"/>
  <c r="T1633"/>
  <c r="R1633"/>
  <c r="P1633"/>
  <c r="BI1629"/>
  <c r="BH1629"/>
  <c r="BG1629"/>
  <c r="BF1629"/>
  <c r="T1629"/>
  <c r="R1629"/>
  <c r="P1629"/>
  <c r="BI1626"/>
  <c r="BH1626"/>
  <c r="BG1626"/>
  <c r="BF1626"/>
  <c r="T1626"/>
  <c r="R1626"/>
  <c r="P1626"/>
  <c r="BI1623"/>
  <c r="BH1623"/>
  <c r="BG1623"/>
  <c r="BF1623"/>
  <c r="T1623"/>
  <c r="R1623"/>
  <c r="P1623"/>
  <c r="BI1620"/>
  <c r="BH1620"/>
  <c r="BG1620"/>
  <c r="BF1620"/>
  <c r="T1620"/>
  <c r="R1620"/>
  <c r="P1620"/>
  <c r="BI1616"/>
  <c r="BH1616"/>
  <c r="BG1616"/>
  <c r="BF1616"/>
  <c r="T1616"/>
  <c r="R1616"/>
  <c r="P1616"/>
  <c r="BI1613"/>
  <c r="BH1613"/>
  <c r="BG1613"/>
  <c r="BF1613"/>
  <c r="T1613"/>
  <c r="R1613"/>
  <c r="P1613"/>
  <c r="BI1609"/>
  <c r="BH1609"/>
  <c r="BG1609"/>
  <c r="BF1609"/>
  <c r="T1609"/>
  <c r="R1609"/>
  <c r="P1609"/>
  <c r="BI1606"/>
  <c r="BH1606"/>
  <c r="BG1606"/>
  <c r="BF1606"/>
  <c r="T1606"/>
  <c r="R1606"/>
  <c r="P1606"/>
  <c r="BI1603"/>
  <c r="BH1603"/>
  <c r="BG1603"/>
  <c r="BF1603"/>
  <c r="T1603"/>
  <c r="R1603"/>
  <c r="P1603"/>
  <c r="BI1600"/>
  <c r="BH1600"/>
  <c r="BG1600"/>
  <c r="BF1600"/>
  <c r="T1600"/>
  <c r="R1600"/>
  <c r="P1600"/>
  <c r="BI1597"/>
  <c r="BH1597"/>
  <c r="BG1597"/>
  <c r="BF1597"/>
  <c r="T1597"/>
  <c r="R1597"/>
  <c r="P1597"/>
  <c r="BI1594"/>
  <c r="BH1594"/>
  <c r="BG1594"/>
  <c r="BF1594"/>
  <c r="T1594"/>
  <c r="R1594"/>
  <c r="P1594"/>
  <c r="BI1580"/>
  <c r="BH1580"/>
  <c r="BG1580"/>
  <c r="BF1580"/>
  <c r="T1580"/>
  <c r="T1579"/>
  <c r="R1580"/>
  <c r="R1579"/>
  <c r="P1580"/>
  <c r="P1579"/>
  <c r="BI1573"/>
  <c r="BH1573"/>
  <c r="BG1573"/>
  <c r="BF1573"/>
  <c r="T1573"/>
  <c r="R1573"/>
  <c r="P1573"/>
  <c r="BI1567"/>
  <c r="BH1567"/>
  <c r="BG1567"/>
  <c r="BF1567"/>
  <c r="T1567"/>
  <c r="R1567"/>
  <c r="P1567"/>
  <c r="BI1561"/>
  <c r="BH1561"/>
  <c r="BG1561"/>
  <c r="BF1561"/>
  <c r="T1561"/>
  <c r="R1561"/>
  <c r="P1561"/>
  <c r="BI1554"/>
  <c r="BH1554"/>
  <c r="BG1554"/>
  <c r="BF1554"/>
  <c r="T1554"/>
  <c r="R1554"/>
  <c r="P1554"/>
  <c r="BI1549"/>
  <c r="BH1549"/>
  <c r="BG1549"/>
  <c r="BF1549"/>
  <c r="T1549"/>
  <c r="R1549"/>
  <c r="P1549"/>
  <c r="BI1531"/>
  <c r="BH1531"/>
  <c r="BG1531"/>
  <c r="BF1531"/>
  <c r="T1531"/>
  <c r="R1531"/>
  <c r="P1531"/>
  <c r="BI1514"/>
  <c r="BH1514"/>
  <c r="BG1514"/>
  <c r="BF1514"/>
  <c r="T1514"/>
  <c r="R1514"/>
  <c r="P1514"/>
  <c r="BI1507"/>
  <c r="BH1507"/>
  <c r="BG1507"/>
  <c r="BF1507"/>
  <c r="T1507"/>
  <c r="R1507"/>
  <c r="P1507"/>
  <c r="BI1501"/>
  <c r="BH1501"/>
  <c r="BG1501"/>
  <c r="BF1501"/>
  <c r="T1501"/>
  <c r="R1501"/>
  <c r="P1501"/>
  <c r="BI1493"/>
  <c r="BH1493"/>
  <c r="BG1493"/>
  <c r="BF1493"/>
  <c r="T1493"/>
  <c r="R1493"/>
  <c r="P1493"/>
  <c r="BI1485"/>
  <c r="BH1485"/>
  <c r="BG1485"/>
  <c r="BF1485"/>
  <c r="T1485"/>
  <c r="R1485"/>
  <c r="P1485"/>
  <c r="BI1477"/>
  <c r="BH1477"/>
  <c r="BG1477"/>
  <c r="BF1477"/>
  <c r="T1477"/>
  <c r="R1477"/>
  <c r="P1477"/>
  <c r="BI1472"/>
  <c r="BH1472"/>
  <c r="BG1472"/>
  <c r="BF1472"/>
  <c r="T1472"/>
  <c r="R1472"/>
  <c r="P1472"/>
  <c r="BI1467"/>
  <c r="BH1467"/>
  <c r="BG1467"/>
  <c r="BF1467"/>
  <c r="T1467"/>
  <c r="R1467"/>
  <c r="P1467"/>
  <c r="BI1462"/>
  <c r="BH1462"/>
  <c r="BG1462"/>
  <c r="BF1462"/>
  <c r="T1462"/>
  <c r="R1462"/>
  <c r="P1462"/>
  <c r="BI1443"/>
  <c r="BH1443"/>
  <c r="BG1443"/>
  <c r="BF1443"/>
  <c r="T1443"/>
  <c r="R1443"/>
  <c r="P1443"/>
  <c r="BI1424"/>
  <c r="BH1424"/>
  <c r="BG1424"/>
  <c r="BF1424"/>
  <c r="T1424"/>
  <c r="R1424"/>
  <c r="P1424"/>
  <c r="BI1417"/>
  <c r="BH1417"/>
  <c r="BG1417"/>
  <c r="BF1417"/>
  <c r="T1417"/>
  <c r="R1417"/>
  <c r="P1417"/>
  <c r="BI1413"/>
  <c r="BH1413"/>
  <c r="BG1413"/>
  <c r="BF1413"/>
  <c r="T1413"/>
  <c r="R1413"/>
  <c r="P1413"/>
  <c r="BI1410"/>
  <c r="BH1410"/>
  <c r="BG1410"/>
  <c r="BF1410"/>
  <c r="T1410"/>
  <c r="R1410"/>
  <c r="P1410"/>
  <c r="BI1406"/>
  <c r="BH1406"/>
  <c r="BG1406"/>
  <c r="BF1406"/>
  <c r="T1406"/>
  <c r="R1406"/>
  <c r="P1406"/>
  <c r="BI1401"/>
  <c r="BH1401"/>
  <c r="BG1401"/>
  <c r="BF1401"/>
  <c r="T1401"/>
  <c r="R1401"/>
  <c r="P1401"/>
  <c r="BI1394"/>
  <c r="BH1394"/>
  <c r="BG1394"/>
  <c r="BF1394"/>
  <c r="T1394"/>
  <c r="R1394"/>
  <c r="P1394"/>
  <c r="BI1389"/>
  <c r="BH1389"/>
  <c r="BG1389"/>
  <c r="BF1389"/>
  <c r="T1389"/>
  <c r="R1389"/>
  <c r="P1389"/>
  <c r="BI1377"/>
  <c r="BH1377"/>
  <c r="BG1377"/>
  <c r="BF1377"/>
  <c r="T1377"/>
  <c r="R1377"/>
  <c r="P1377"/>
  <c r="BI1372"/>
  <c r="BH1372"/>
  <c r="BG1372"/>
  <c r="BF1372"/>
  <c r="T1372"/>
  <c r="R1372"/>
  <c r="P1372"/>
  <c r="BI1367"/>
  <c r="BH1367"/>
  <c r="BG1367"/>
  <c r="BF1367"/>
  <c r="T1367"/>
  <c r="R1367"/>
  <c r="P1367"/>
  <c r="BI1362"/>
  <c r="BH1362"/>
  <c r="BG1362"/>
  <c r="BF1362"/>
  <c r="T1362"/>
  <c r="R1362"/>
  <c r="P1362"/>
  <c r="BI1350"/>
  <c r="BH1350"/>
  <c r="BG1350"/>
  <c r="BF1350"/>
  <c r="T1350"/>
  <c r="R1350"/>
  <c r="P1350"/>
  <c r="BI1338"/>
  <c r="BH1338"/>
  <c r="BG1338"/>
  <c r="BF1338"/>
  <c r="T1338"/>
  <c r="R1338"/>
  <c r="P1338"/>
  <c r="BI1329"/>
  <c r="BH1329"/>
  <c r="BG1329"/>
  <c r="BF1329"/>
  <c r="T1329"/>
  <c r="R1329"/>
  <c r="P1329"/>
  <c r="BI1325"/>
  <c r="BH1325"/>
  <c r="BG1325"/>
  <c r="BF1325"/>
  <c r="T1325"/>
  <c r="R1325"/>
  <c r="P1325"/>
  <c r="BI1322"/>
  <c r="BH1322"/>
  <c r="BG1322"/>
  <c r="BF1322"/>
  <c r="T1322"/>
  <c r="R1322"/>
  <c r="P1322"/>
  <c r="BI1317"/>
  <c r="BH1317"/>
  <c r="BG1317"/>
  <c r="BF1317"/>
  <c r="T1317"/>
  <c r="R1317"/>
  <c r="P1317"/>
  <c r="BI1307"/>
  <c r="BH1307"/>
  <c r="BG1307"/>
  <c r="BF1307"/>
  <c r="T1307"/>
  <c r="R1307"/>
  <c r="P1307"/>
  <c r="BI1291"/>
  <c r="BH1291"/>
  <c r="BG1291"/>
  <c r="BF1291"/>
  <c r="T1291"/>
  <c r="R1291"/>
  <c r="P1291"/>
  <c r="BI1275"/>
  <c r="BH1275"/>
  <c r="BG1275"/>
  <c r="BF1275"/>
  <c r="T1275"/>
  <c r="R1275"/>
  <c r="P1275"/>
  <c r="BI1259"/>
  <c r="BH1259"/>
  <c r="BG1259"/>
  <c r="BF1259"/>
  <c r="T1259"/>
  <c r="R1259"/>
  <c r="P1259"/>
  <c r="BI1243"/>
  <c r="BH1243"/>
  <c r="BG1243"/>
  <c r="BF1243"/>
  <c r="T1243"/>
  <c r="R1243"/>
  <c r="P1243"/>
  <c r="BI1227"/>
  <c r="BH1227"/>
  <c r="BG1227"/>
  <c r="BF1227"/>
  <c r="T1227"/>
  <c r="R1227"/>
  <c r="P1227"/>
  <c r="BI1223"/>
  <c r="BH1223"/>
  <c r="BG1223"/>
  <c r="BF1223"/>
  <c r="T1223"/>
  <c r="R1223"/>
  <c r="P1223"/>
  <c r="BI1219"/>
  <c r="BH1219"/>
  <c r="BG1219"/>
  <c r="BF1219"/>
  <c r="T1219"/>
  <c r="R1219"/>
  <c r="P1219"/>
  <c r="BI1215"/>
  <c r="BH1215"/>
  <c r="BG1215"/>
  <c r="BF1215"/>
  <c r="T1215"/>
  <c r="R1215"/>
  <c r="P1215"/>
  <c r="BI1211"/>
  <c r="BH1211"/>
  <c r="BG1211"/>
  <c r="BF1211"/>
  <c r="T1211"/>
  <c r="R1211"/>
  <c r="P1211"/>
  <c r="BI1206"/>
  <c r="BH1206"/>
  <c r="BG1206"/>
  <c r="BF1206"/>
  <c r="T1206"/>
  <c r="R1206"/>
  <c r="P1206"/>
  <c r="BI1203"/>
  <c r="BH1203"/>
  <c r="BG1203"/>
  <c r="BF1203"/>
  <c r="T1203"/>
  <c r="R1203"/>
  <c r="P1203"/>
  <c r="BI1198"/>
  <c r="BH1198"/>
  <c r="BG1198"/>
  <c r="BF1198"/>
  <c r="T1198"/>
  <c r="R1198"/>
  <c r="P1198"/>
  <c r="BI1194"/>
  <c r="BH1194"/>
  <c r="BG1194"/>
  <c r="BF1194"/>
  <c r="T1194"/>
  <c r="R1194"/>
  <c r="P1194"/>
  <c r="BI1190"/>
  <c r="BH1190"/>
  <c r="BG1190"/>
  <c r="BF1190"/>
  <c r="T1190"/>
  <c r="R1190"/>
  <c r="P1190"/>
  <c r="BI1182"/>
  <c r="BH1182"/>
  <c r="BG1182"/>
  <c r="BF1182"/>
  <c r="T1182"/>
  <c r="R1182"/>
  <c r="P1182"/>
  <c r="BI1177"/>
  <c r="BH1177"/>
  <c r="BG1177"/>
  <c r="BF1177"/>
  <c r="T1177"/>
  <c r="R1177"/>
  <c r="P1177"/>
  <c r="BI1173"/>
  <c r="BH1173"/>
  <c r="BG1173"/>
  <c r="BF1173"/>
  <c r="T1173"/>
  <c r="R1173"/>
  <c r="P1173"/>
  <c r="BI1169"/>
  <c r="BH1169"/>
  <c r="BG1169"/>
  <c r="BF1169"/>
  <c r="T1169"/>
  <c r="R1169"/>
  <c r="P1169"/>
  <c r="BI1165"/>
  <c r="BH1165"/>
  <c r="BG1165"/>
  <c r="BF1165"/>
  <c r="T1165"/>
  <c r="R1165"/>
  <c r="P1165"/>
  <c r="BI1161"/>
  <c r="BH1161"/>
  <c r="BG1161"/>
  <c r="BF1161"/>
  <c r="T1161"/>
  <c r="R1161"/>
  <c r="P1161"/>
  <c r="BI1158"/>
  <c r="BH1158"/>
  <c r="BG1158"/>
  <c r="BF1158"/>
  <c r="T1158"/>
  <c r="R1158"/>
  <c r="P1158"/>
  <c r="BI1152"/>
  <c r="BH1152"/>
  <c r="BG1152"/>
  <c r="BF1152"/>
  <c r="T1152"/>
  <c r="R1152"/>
  <c r="P1152"/>
  <c r="BI1146"/>
  <c r="BH1146"/>
  <c r="BG1146"/>
  <c r="BF1146"/>
  <c r="T1146"/>
  <c r="R1146"/>
  <c r="P1146"/>
  <c r="BI1144"/>
  <c r="BH1144"/>
  <c r="BG1144"/>
  <c r="BF1144"/>
  <c r="T1144"/>
  <c r="R1144"/>
  <c r="P1144"/>
  <c r="BI1139"/>
  <c r="BH1139"/>
  <c r="BG1139"/>
  <c r="BF1139"/>
  <c r="T1139"/>
  <c r="R1139"/>
  <c r="P1139"/>
  <c r="BI1134"/>
  <c r="BH1134"/>
  <c r="BG1134"/>
  <c r="BF1134"/>
  <c r="T1134"/>
  <c r="R1134"/>
  <c r="P1134"/>
  <c r="BI1129"/>
  <c r="BH1129"/>
  <c r="BG1129"/>
  <c r="BF1129"/>
  <c r="T1129"/>
  <c r="R1129"/>
  <c r="P1129"/>
  <c r="BI1124"/>
  <c r="BH1124"/>
  <c r="BG1124"/>
  <c r="BF1124"/>
  <c r="T1124"/>
  <c r="R1124"/>
  <c r="P1124"/>
  <c r="BI1118"/>
  <c r="BH1118"/>
  <c r="BG1118"/>
  <c r="BF1118"/>
  <c r="T1118"/>
  <c r="R1118"/>
  <c r="P1118"/>
  <c r="BI1114"/>
  <c r="BH1114"/>
  <c r="BG1114"/>
  <c r="BF1114"/>
  <c r="T1114"/>
  <c r="R1114"/>
  <c r="P1114"/>
  <c r="BI1110"/>
  <c r="BH1110"/>
  <c r="BG1110"/>
  <c r="BF1110"/>
  <c r="T1110"/>
  <c r="R1110"/>
  <c r="P1110"/>
  <c r="BI1107"/>
  <c r="BH1107"/>
  <c r="BG1107"/>
  <c r="BF1107"/>
  <c r="T1107"/>
  <c r="R1107"/>
  <c r="P1107"/>
  <c r="BI1103"/>
  <c r="BH1103"/>
  <c r="BG1103"/>
  <c r="BF1103"/>
  <c r="T1103"/>
  <c r="R1103"/>
  <c r="P1103"/>
  <c r="BI1100"/>
  <c r="BH1100"/>
  <c r="BG1100"/>
  <c r="BF1100"/>
  <c r="T1100"/>
  <c r="R1100"/>
  <c r="P1100"/>
  <c r="BI1095"/>
  <c r="BH1095"/>
  <c r="BG1095"/>
  <c r="BF1095"/>
  <c r="T1095"/>
  <c r="R1095"/>
  <c r="P1095"/>
  <c r="BI1091"/>
  <c r="BH1091"/>
  <c r="BG1091"/>
  <c r="BF1091"/>
  <c r="T1091"/>
  <c r="R1091"/>
  <c r="P1091"/>
  <c r="BI1086"/>
  <c r="BH1086"/>
  <c r="BG1086"/>
  <c r="BF1086"/>
  <c r="T1086"/>
  <c r="R1086"/>
  <c r="P1086"/>
  <c r="BI1081"/>
  <c r="BH1081"/>
  <c r="BG1081"/>
  <c r="BF1081"/>
  <c r="T1081"/>
  <c r="R1081"/>
  <c r="P1081"/>
  <c r="BI1077"/>
  <c r="BH1077"/>
  <c r="BG1077"/>
  <c r="BF1077"/>
  <c r="T1077"/>
  <c r="R1077"/>
  <c r="P1077"/>
  <c r="BI1073"/>
  <c r="BH1073"/>
  <c r="BG1073"/>
  <c r="BF1073"/>
  <c r="T1073"/>
  <c r="R1073"/>
  <c r="P1073"/>
  <c r="BI1068"/>
  <c r="BH1068"/>
  <c r="BG1068"/>
  <c r="BF1068"/>
  <c r="T1068"/>
  <c r="R1068"/>
  <c r="P1068"/>
  <c r="BI1063"/>
  <c r="BH1063"/>
  <c r="BG1063"/>
  <c r="BF1063"/>
  <c r="T1063"/>
  <c r="R1063"/>
  <c r="P1063"/>
  <c r="BI1058"/>
  <c r="BH1058"/>
  <c r="BG1058"/>
  <c r="BF1058"/>
  <c r="T1058"/>
  <c r="R1058"/>
  <c r="P1058"/>
  <c r="BI1053"/>
  <c r="BH1053"/>
  <c r="BG1053"/>
  <c r="BF1053"/>
  <c r="T1053"/>
  <c r="R1053"/>
  <c r="P1053"/>
  <c r="BI1049"/>
  <c r="BH1049"/>
  <c r="BG1049"/>
  <c r="BF1049"/>
  <c r="T1049"/>
  <c r="R1049"/>
  <c r="P1049"/>
  <c r="BI1045"/>
  <c r="BH1045"/>
  <c r="BG1045"/>
  <c r="BF1045"/>
  <c r="T1045"/>
  <c r="R1045"/>
  <c r="P1045"/>
  <c r="BI1041"/>
  <c r="BH1041"/>
  <c r="BG1041"/>
  <c r="BF1041"/>
  <c r="T1041"/>
  <c r="R1041"/>
  <c r="P1041"/>
  <c r="BI1037"/>
  <c r="BH1037"/>
  <c r="BG1037"/>
  <c r="BF1037"/>
  <c r="T1037"/>
  <c r="R1037"/>
  <c r="P1037"/>
  <c r="BI1033"/>
  <c r="BH1033"/>
  <c r="BG1033"/>
  <c r="BF1033"/>
  <c r="T1033"/>
  <c r="R1033"/>
  <c r="P1033"/>
  <c r="BI1028"/>
  <c r="BH1028"/>
  <c r="BG1028"/>
  <c r="BF1028"/>
  <c r="T1028"/>
  <c r="R1028"/>
  <c r="P1028"/>
  <c r="BI1023"/>
  <c r="BH1023"/>
  <c r="BG1023"/>
  <c r="BF1023"/>
  <c r="T1023"/>
  <c r="R1023"/>
  <c r="P1023"/>
  <c r="BI1018"/>
  <c r="BH1018"/>
  <c r="BG1018"/>
  <c r="BF1018"/>
  <c r="T1018"/>
  <c r="R1018"/>
  <c r="P1018"/>
  <c r="BI1014"/>
  <c r="BH1014"/>
  <c r="BG1014"/>
  <c r="BF1014"/>
  <c r="T1014"/>
  <c r="R1014"/>
  <c r="P1014"/>
  <c r="BI1011"/>
  <c r="BH1011"/>
  <c r="BG1011"/>
  <c r="BF1011"/>
  <c r="T1011"/>
  <c r="R1011"/>
  <c r="P1011"/>
  <c r="BI1006"/>
  <c r="BH1006"/>
  <c r="BG1006"/>
  <c r="BF1006"/>
  <c r="T1006"/>
  <c r="R1006"/>
  <c r="P1006"/>
  <c r="BI996"/>
  <c r="BH996"/>
  <c r="BG996"/>
  <c r="BF996"/>
  <c r="T996"/>
  <c r="R996"/>
  <c r="P996"/>
  <c r="BI986"/>
  <c r="BH986"/>
  <c r="BG986"/>
  <c r="BF986"/>
  <c r="T986"/>
  <c r="R986"/>
  <c r="P986"/>
  <c r="BI982"/>
  <c r="BH982"/>
  <c r="BG982"/>
  <c r="BF982"/>
  <c r="T982"/>
  <c r="R982"/>
  <c r="P982"/>
  <c r="BI979"/>
  <c r="BH979"/>
  <c r="BG979"/>
  <c r="BF979"/>
  <c r="T979"/>
  <c r="R979"/>
  <c r="P979"/>
  <c r="BI974"/>
  <c r="BH974"/>
  <c r="BG974"/>
  <c r="BF974"/>
  <c r="T974"/>
  <c r="R974"/>
  <c r="P974"/>
  <c r="BI969"/>
  <c r="BH969"/>
  <c r="BG969"/>
  <c r="BF969"/>
  <c r="T969"/>
  <c r="R969"/>
  <c r="P969"/>
  <c r="BI964"/>
  <c r="BH964"/>
  <c r="BG964"/>
  <c r="BF964"/>
  <c r="T964"/>
  <c r="R964"/>
  <c r="P964"/>
  <c r="BI956"/>
  <c r="BH956"/>
  <c r="BG956"/>
  <c r="BF956"/>
  <c r="T956"/>
  <c r="R956"/>
  <c r="P956"/>
  <c r="BI951"/>
  <c r="BH951"/>
  <c r="BG951"/>
  <c r="BF951"/>
  <c r="T951"/>
  <c r="R951"/>
  <c r="P951"/>
  <c r="BI946"/>
  <c r="BH946"/>
  <c r="BG946"/>
  <c r="BF946"/>
  <c r="T946"/>
  <c r="R946"/>
  <c r="P946"/>
  <c r="BI936"/>
  <c r="BH936"/>
  <c r="BG936"/>
  <c r="BF936"/>
  <c r="T936"/>
  <c r="R936"/>
  <c r="P936"/>
  <c r="BI931"/>
  <c r="BH931"/>
  <c r="BG931"/>
  <c r="BF931"/>
  <c r="T931"/>
  <c r="R931"/>
  <c r="P931"/>
  <c r="BI926"/>
  <c r="BH926"/>
  <c r="BG926"/>
  <c r="BF926"/>
  <c r="T926"/>
  <c r="R926"/>
  <c r="P926"/>
  <c r="BI919"/>
  <c r="BH919"/>
  <c r="BG919"/>
  <c r="BF919"/>
  <c r="T919"/>
  <c r="R919"/>
  <c r="P919"/>
  <c r="BI914"/>
  <c r="BH914"/>
  <c r="BG914"/>
  <c r="BF914"/>
  <c r="T914"/>
  <c r="R914"/>
  <c r="P914"/>
  <c r="BI909"/>
  <c r="BH909"/>
  <c r="BG909"/>
  <c r="BF909"/>
  <c r="T909"/>
  <c r="R909"/>
  <c r="P909"/>
  <c r="BI906"/>
  <c r="BH906"/>
  <c r="BG906"/>
  <c r="BF906"/>
  <c r="T906"/>
  <c r="R906"/>
  <c r="P906"/>
  <c r="BI901"/>
  <c r="BH901"/>
  <c r="BG901"/>
  <c r="BF901"/>
  <c r="T901"/>
  <c r="R901"/>
  <c r="P901"/>
  <c r="BI897"/>
  <c r="BH897"/>
  <c r="BG897"/>
  <c r="BF897"/>
  <c r="T897"/>
  <c r="R897"/>
  <c r="P897"/>
  <c r="BI889"/>
  <c r="BH889"/>
  <c r="BG889"/>
  <c r="BF889"/>
  <c r="T889"/>
  <c r="R889"/>
  <c r="P889"/>
  <c r="BI876"/>
  <c r="BH876"/>
  <c r="BG876"/>
  <c r="BF876"/>
  <c r="T876"/>
  <c r="R876"/>
  <c r="P876"/>
  <c r="BI869"/>
  <c r="BH869"/>
  <c r="BG869"/>
  <c r="BF869"/>
  <c r="T869"/>
  <c r="R869"/>
  <c r="P869"/>
  <c r="BI860"/>
  <c r="BH860"/>
  <c r="BG860"/>
  <c r="BF860"/>
  <c r="T860"/>
  <c r="R860"/>
  <c r="P860"/>
  <c r="BI846"/>
  <c r="BH846"/>
  <c r="BG846"/>
  <c r="BF846"/>
  <c r="T846"/>
  <c r="R846"/>
  <c r="P846"/>
  <c r="BI834"/>
  <c r="BH834"/>
  <c r="BG834"/>
  <c r="BF834"/>
  <c r="T834"/>
  <c r="R834"/>
  <c r="P834"/>
  <c r="BI820"/>
  <c r="BH820"/>
  <c r="BG820"/>
  <c r="BF820"/>
  <c r="T820"/>
  <c r="R820"/>
  <c r="P820"/>
  <c r="BI808"/>
  <c r="BH808"/>
  <c r="BG808"/>
  <c r="BF808"/>
  <c r="T808"/>
  <c r="R808"/>
  <c r="P808"/>
  <c r="BI803"/>
  <c r="BH803"/>
  <c r="BG803"/>
  <c r="BF803"/>
  <c r="T803"/>
  <c r="R803"/>
  <c r="P803"/>
  <c r="BI798"/>
  <c r="BH798"/>
  <c r="BG798"/>
  <c r="BF798"/>
  <c r="T798"/>
  <c r="R798"/>
  <c r="P798"/>
  <c r="BI794"/>
  <c r="BH794"/>
  <c r="BG794"/>
  <c r="BF794"/>
  <c r="T794"/>
  <c r="R794"/>
  <c r="P794"/>
  <c r="BI790"/>
  <c r="BH790"/>
  <c r="BG790"/>
  <c r="BF790"/>
  <c r="T790"/>
  <c r="R790"/>
  <c r="P790"/>
  <c r="BI785"/>
  <c r="BH785"/>
  <c r="BG785"/>
  <c r="BF785"/>
  <c r="T785"/>
  <c r="T784"/>
  <c r="R785"/>
  <c r="R784"/>
  <c r="P785"/>
  <c r="P784"/>
  <c r="BI781"/>
  <c r="BH781"/>
  <c r="BG781"/>
  <c r="BF781"/>
  <c r="T781"/>
  <c r="R781"/>
  <c r="P781"/>
  <c r="BI778"/>
  <c r="BH778"/>
  <c r="BG778"/>
  <c r="BF778"/>
  <c r="T778"/>
  <c r="R778"/>
  <c r="P778"/>
  <c r="BI773"/>
  <c r="BH773"/>
  <c r="BG773"/>
  <c r="BF773"/>
  <c r="T773"/>
  <c r="R773"/>
  <c r="P773"/>
  <c r="BI768"/>
  <c r="BH768"/>
  <c r="BG768"/>
  <c r="BF768"/>
  <c r="T768"/>
  <c r="R768"/>
  <c r="P768"/>
  <c r="BI765"/>
  <c r="BH765"/>
  <c r="BG765"/>
  <c r="BF765"/>
  <c r="T765"/>
  <c r="R765"/>
  <c r="P765"/>
  <c r="BI760"/>
  <c r="BH760"/>
  <c r="BG760"/>
  <c r="BF760"/>
  <c r="T760"/>
  <c r="R760"/>
  <c r="P760"/>
  <c r="BI755"/>
  <c r="BH755"/>
  <c r="BG755"/>
  <c r="BF755"/>
  <c r="T755"/>
  <c r="R755"/>
  <c r="P755"/>
  <c r="BI749"/>
  <c r="BH749"/>
  <c r="BG749"/>
  <c r="BF749"/>
  <c r="T749"/>
  <c r="T748"/>
  <c r="R749"/>
  <c r="R748"/>
  <c r="P749"/>
  <c r="P748"/>
  <c r="BI745"/>
  <c r="BH745"/>
  <c r="BG745"/>
  <c r="BF745"/>
  <c r="T745"/>
  <c r="R745"/>
  <c r="P745"/>
  <c r="BI742"/>
  <c r="BH742"/>
  <c r="BG742"/>
  <c r="BF742"/>
  <c r="T742"/>
  <c r="R742"/>
  <c r="P742"/>
  <c r="BI739"/>
  <c r="BH739"/>
  <c r="BG739"/>
  <c r="BF739"/>
  <c r="T739"/>
  <c r="R739"/>
  <c r="P739"/>
  <c r="BI729"/>
  <c r="BH729"/>
  <c r="BG729"/>
  <c r="BF729"/>
  <c r="T729"/>
  <c r="R729"/>
  <c r="P729"/>
  <c r="BI726"/>
  <c r="BH726"/>
  <c r="BG726"/>
  <c r="BF726"/>
  <c r="T726"/>
  <c r="R726"/>
  <c r="P726"/>
  <c r="BI717"/>
  <c r="BH717"/>
  <c r="BG717"/>
  <c r="BF717"/>
  <c r="T717"/>
  <c r="R717"/>
  <c r="P717"/>
  <c r="BI709"/>
  <c r="BH709"/>
  <c r="BG709"/>
  <c r="BF709"/>
  <c r="T709"/>
  <c r="R709"/>
  <c r="P709"/>
  <c r="BI699"/>
  <c r="BH699"/>
  <c r="BG699"/>
  <c r="BF699"/>
  <c r="T699"/>
  <c r="R699"/>
  <c r="P699"/>
  <c r="BI696"/>
  <c r="BH696"/>
  <c r="BG696"/>
  <c r="BF696"/>
  <c r="T696"/>
  <c r="R696"/>
  <c r="P696"/>
  <c r="BI686"/>
  <c r="BH686"/>
  <c r="BG686"/>
  <c r="BF686"/>
  <c r="T686"/>
  <c r="R686"/>
  <c r="P686"/>
  <c r="BI683"/>
  <c r="BH683"/>
  <c r="BG683"/>
  <c r="BF683"/>
  <c r="T683"/>
  <c r="R683"/>
  <c r="P683"/>
  <c r="BI674"/>
  <c r="BH674"/>
  <c r="BG674"/>
  <c r="BF674"/>
  <c r="T674"/>
  <c r="R674"/>
  <c r="P674"/>
  <c r="BI669"/>
  <c r="BH669"/>
  <c r="BG669"/>
  <c r="BF669"/>
  <c r="T669"/>
  <c r="T668"/>
  <c r="R669"/>
  <c r="R668"/>
  <c r="P669"/>
  <c r="P668"/>
  <c r="BI663"/>
  <c r="BH663"/>
  <c r="BG663"/>
  <c r="BF663"/>
  <c r="T663"/>
  <c r="R663"/>
  <c r="P663"/>
  <c r="BI658"/>
  <c r="BH658"/>
  <c r="BG658"/>
  <c r="BF658"/>
  <c r="T658"/>
  <c r="R658"/>
  <c r="P658"/>
  <c r="BI653"/>
  <c r="BH653"/>
  <c r="BG653"/>
  <c r="BF653"/>
  <c r="T653"/>
  <c r="R653"/>
  <c r="P653"/>
  <c r="BI647"/>
  <c r="BH647"/>
  <c r="BG647"/>
  <c r="BF647"/>
  <c r="T647"/>
  <c r="R647"/>
  <c r="P647"/>
  <c r="BI642"/>
  <c r="BH642"/>
  <c r="BG642"/>
  <c r="BF642"/>
  <c r="T642"/>
  <c r="R642"/>
  <c r="P642"/>
  <c r="BI639"/>
  <c r="BH639"/>
  <c r="BG639"/>
  <c r="BF639"/>
  <c r="T639"/>
  <c r="R639"/>
  <c r="P639"/>
  <c r="BI634"/>
  <c r="BH634"/>
  <c r="BG634"/>
  <c r="BF634"/>
  <c r="T634"/>
  <c r="R634"/>
  <c r="P634"/>
  <c r="BI631"/>
  <c r="BH631"/>
  <c r="BG631"/>
  <c r="BF631"/>
  <c r="T631"/>
  <c r="R631"/>
  <c r="P631"/>
  <c r="BI620"/>
  <c r="BH620"/>
  <c r="BG620"/>
  <c r="BF620"/>
  <c r="T620"/>
  <c r="R620"/>
  <c r="P620"/>
  <c r="BI601"/>
  <c r="BH601"/>
  <c r="BG601"/>
  <c r="BF601"/>
  <c r="T601"/>
  <c r="R601"/>
  <c r="P601"/>
  <c r="BI584"/>
  <c r="BH584"/>
  <c r="BG584"/>
  <c r="BF584"/>
  <c r="T584"/>
  <c r="R584"/>
  <c r="P584"/>
  <c r="BI577"/>
  <c r="BH577"/>
  <c r="BG577"/>
  <c r="BF577"/>
  <c r="T577"/>
  <c r="R577"/>
  <c r="P577"/>
  <c r="BI571"/>
  <c r="BH571"/>
  <c r="BG571"/>
  <c r="BF571"/>
  <c r="T571"/>
  <c r="R571"/>
  <c r="P571"/>
  <c r="BI559"/>
  <c r="BH559"/>
  <c r="BG559"/>
  <c r="BF559"/>
  <c r="T559"/>
  <c r="R559"/>
  <c r="P559"/>
  <c r="BI554"/>
  <c r="BH554"/>
  <c r="BG554"/>
  <c r="BF554"/>
  <c r="T554"/>
  <c r="R554"/>
  <c r="P554"/>
  <c r="BI549"/>
  <c r="BH549"/>
  <c r="BG549"/>
  <c r="BF549"/>
  <c r="T549"/>
  <c r="R549"/>
  <c r="P549"/>
  <c r="BI544"/>
  <c r="BH544"/>
  <c r="BG544"/>
  <c r="BF544"/>
  <c r="T544"/>
  <c r="R544"/>
  <c r="P544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1"/>
  <c r="BH491"/>
  <c r="BG491"/>
  <c r="BF491"/>
  <c r="T491"/>
  <c r="R491"/>
  <c r="P491"/>
  <c r="BI486"/>
  <c r="BH486"/>
  <c r="BG486"/>
  <c r="BF486"/>
  <c r="T486"/>
  <c r="R486"/>
  <c r="P486"/>
  <c r="BI480"/>
  <c r="BH480"/>
  <c r="BG480"/>
  <c r="BF480"/>
  <c r="T480"/>
  <c r="R480"/>
  <c r="P480"/>
  <c r="BI461"/>
  <c r="BH461"/>
  <c r="BG461"/>
  <c r="BF461"/>
  <c r="T461"/>
  <c r="R461"/>
  <c r="P461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5"/>
  <c r="BH435"/>
  <c r="BG435"/>
  <c r="BF435"/>
  <c r="T435"/>
  <c r="R435"/>
  <c r="P435"/>
  <c r="BI427"/>
  <c r="BH427"/>
  <c r="BG427"/>
  <c r="BF427"/>
  <c r="T427"/>
  <c r="R427"/>
  <c r="P427"/>
  <c r="BI421"/>
  <c r="BH421"/>
  <c r="BG421"/>
  <c r="BF421"/>
  <c r="T421"/>
  <c r="R421"/>
  <c r="P421"/>
  <c r="BI416"/>
  <c r="BH416"/>
  <c r="BG416"/>
  <c r="BF416"/>
  <c r="T416"/>
  <c r="R416"/>
  <c r="P416"/>
  <c r="BI414"/>
  <c r="BH414"/>
  <c r="BG414"/>
  <c r="BF414"/>
  <c r="T414"/>
  <c r="R414"/>
  <c r="P414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395"/>
  <c r="BH395"/>
  <c r="BG395"/>
  <c r="BF395"/>
  <c r="T395"/>
  <c r="R395"/>
  <c r="P395"/>
  <c r="BI385"/>
  <c r="BH385"/>
  <c r="BG385"/>
  <c r="BF385"/>
  <c r="T385"/>
  <c r="R385"/>
  <c r="P385"/>
  <c r="BI376"/>
  <c r="BH376"/>
  <c r="BG376"/>
  <c r="BF376"/>
  <c r="T376"/>
  <c r="R376"/>
  <c r="P376"/>
  <c r="BI367"/>
  <c r="BH367"/>
  <c r="BG367"/>
  <c r="BF367"/>
  <c r="T367"/>
  <c r="R367"/>
  <c r="P367"/>
  <c r="BI360"/>
  <c r="BH360"/>
  <c r="BG360"/>
  <c r="BF360"/>
  <c r="T360"/>
  <c r="R360"/>
  <c r="P360"/>
  <c r="BI354"/>
  <c r="BH354"/>
  <c r="BG354"/>
  <c r="BF354"/>
  <c r="T354"/>
  <c r="R354"/>
  <c r="P354"/>
  <c r="BI343"/>
  <c r="BH343"/>
  <c r="BG343"/>
  <c r="BF343"/>
  <c r="T343"/>
  <c r="R343"/>
  <c r="P343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294"/>
  <c r="BH294"/>
  <c r="BG294"/>
  <c r="BF294"/>
  <c r="T294"/>
  <c r="R294"/>
  <c r="P294"/>
  <c r="BI268"/>
  <c r="BH268"/>
  <c r="BG268"/>
  <c r="BF268"/>
  <c r="T268"/>
  <c r="R268"/>
  <c r="P268"/>
  <c r="BI242"/>
  <c r="BH242"/>
  <c r="BG242"/>
  <c r="BF242"/>
  <c r="T242"/>
  <c r="R242"/>
  <c r="P242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1"/>
  <c r="BH211"/>
  <c r="BG211"/>
  <c r="BF211"/>
  <c r="T211"/>
  <c r="R211"/>
  <c r="P211"/>
  <c r="BI206"/>
  <c r="BH206"/>
  <c r="BG206"/>
  <c r="BF206"/>
  <c r="T206"/>
  <c r="R206"/>
  <c r="P206"/>
  <c r="BI198"/>
  <c r="BH198"/>
  <c r="BG198"/>
  <c r="BF198"/>
  <c r="T198"/>
  <c r="R198"/>
  <c r="P198"/>
  <c r="BI191"/>
  <c r="BH191"/>
  <c r="BG191"/>
  <c r="BF191"/>
  <c r="T191"/>
  <c r="R191"/>
  <c r="P191"/>
  <c r="BI187"/>
  <c r="BH187"/>
  <c r="BG187"/>
  <c r="BF187"/>
  <c r="T187"/>
  <c r="R187"/>
  <c r="P187"/>
  <c r="BI177"/>
  <c r="BH177"/>
  <c r="BG177"/>
  <c r="BF177"/>
  <c r="T177"/>
  <c r="R177"/>
  <c r="P177"/>
  <c r="BI170"/>
  <c r="BH170"/>
  <c r="BG170"/>
  <c r="BF170"/>
  <c r="T170"/>
  <c r="R170"/>
  <c r="P170"/>
  <c r="BI165"/>
  <c r="BH165"/>
  <c r="BG165"/>
  <c r="BF165"/>
  <c r="T165"/>
  <c r="R165"/>
  <c r="P165"/>
  <c r="BI153"/>
  <c r="BH153"/>
  <c r="BG153"/>
  <c r="BF153"/>
  <c r="T153"/>
  <c r="R153"/>
  <c r="P153"/>
  <c r="BI144"/>
  <c r="BH144"/>
  <c r="BG144"/>
  <c r="BF144"/>
  <c r="T144"/>
  <c r="R144"/>
  <c r="P144"/>
  <c r="BI137"/>
  <c r="BH137"/>
  <c r="BG137"/>
  <c r="BF137"/>
  <c r="T137"/>
  <c r="R137"/>
  <c r="P137"/>
  <c r="BI129"/>
  <c r="BH129"/>
  <c r="BG129"/>
  <c r="BF129"/>
  <c r="T129"/>
  <c r="T128"/>
  <c r="T127"/>
  <c r="R129"/>
  <c r="R128"/>
  <c r="R127"/>
  <c r="P129"/>
  <c r="P128"/>
  <c r="P127"/>
  <c r="J122"/>
  <c r="J121"/>
  <c r="F121"/>
  <c r="F119"/>
  <c r="E117"/>
  <c r="J59"/>
  <c r="J58"/>
  <c r="F58"/>
  <c r="F56"/>
  <c r="E54"/>
  <c r="J20"/>
  <c r="E20"/>
  <c r="F122"/>
  <c r="J19"/>
  <c r="J14"/>
  <c r="J119"/>
  <c r="E7"/>
  <c r="E113"/>
  <c i="3" r="J37"/>
  <c r="J36"/>
  <c i="1" r="AY57"/>
  <c i="3" r="J35"/>
  <c i="1" r="AX57"/>
  <c i="3"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T212"/>
  <c r="R213"/>
  <c r="R212"/>
  <c r="P213"/>
  <c r="P212"/>
  <c r="BI209"/>
  <c r="BH209"/>
  <c r="BG209"/>
  <c r="BF209"/>
  <c r="T209"/>
  <c r="T208"/>
  <c r="R209"/>
  <c r="R208"/>
  <c r="P209"/>
  <c r="P208"/>
  <c r="BI200"/>
  <c r="BH200"/>
  <c r="BG200"/>
  <c r="BF200"/>
  <c r="T200"/>
  <c r="R200"/>
  <c r="P200"/>
  <c r="BI191"/>
  <c r="BH191"/>
  <c r="BG191"/>
  <c r="BF191"/>
  <c r="T191"/>
  <c r="R191"/>
  <c r="P191"/>
  <c r="BI183"/>
  <c r="BH183"/>
  <c r="BG183"/>
  <c r="BF183"/>
  <c r="T183"/>
  <c r="R183"/>
  <c r="P183"/>
  <c r="BI172"/>
  <c r="BH172"/>
  <c r="BG172"/>
  <c r="BF172"/>
  <c r="T172"/>
  <c r="R172"/>
  <c r="P172"/>
  <c r="BI159"/>
  <c r="BH159"/>
  <c r="BG159"/>
  <c r="BF159"/>
  <c r="T159"/>
  <c r="R159"/>
  <c r="P159"/>
  <c r="BI153"/>
  <c r="BH153"/>
  <c r="BG153"/>
  <c r="BF153"/>
  <c r="T153"/>
  <c r="R153"/>
  <c r="P153"/>
  <c r="BI138"/>
  <c r="BH138"/>
  <c r="BG138"/>
  <c r="BF138"/>
  <c r="T138"/>
  <c r="R138"/>
  <c r="P138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6"/>
  <c r="BH96"/>
  <c r="BG96"/>
  <c r="BF96"/>
  <c r="T96"/>
  <c r="R96"/>
  <c r="P96"/>
  <c r="F86"/>
  <c r="E84"/>
  <c r="F52"/>
  <c r="E50"/>
  <c r="J24"/>
  <c r="E24"/>
  <c r="J55"/>
  <c r="J23"/>
  <c r="J21"/>
  <c r="E21"/>
  <c r="J88"/>
  <c r="J20"/>
  <c r="J18"/>
  <c r="E18"/>
  <c r="F89"/>
  <c r="J17"/>
  <c r="J15"/>
  <c r="E15"/>
  <c r="F88"/>
  <c r="J14"/>
  <c r="J12"/>
  <c r="J86"/>
  <c r="E7"/>
  <c r="E82"/>
  <c i="2" r="J39"/>
  <c r="J38"/>
  <c i="1" r="AY56"/>
  <c i="2" r="J37"/>
  <c i="1" r="AX56"/>
  <c i="2"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59"/>
  <c r="J19"/>
  <c r="J14"/>
  <c r="J56"/>
  <c r="E7"/>
  <c r="E82"/>
  <c i="1" r="L50"/>
  <c r="AM50"/>
  <c r="AM49"/>
  <c r="L49"/>
  <c r="AM47"/>
  <c r="L47"/>
  <c r="L45"/>
  <c r="L44"/>
  <c i="2" r="BK151"/>
  <c r="BK222"/>
  <c r="J181"/>
  <c r="BK192"/>
  <c r="J225"/>
  <c r="BK99"/>
  <c i="3" r="BK225"/>
  <c r="J213"/>
  <c i="4" r="J1367"/>
  <c r="J1182"/>
  <c r="J996"/>
  <c r="J768"/>
  <c r="BK634"/>
  <c r="J416"/>
  <c r="J1554"/>
  <c r="BK1329"/>
  <c r="J1129"/>
  <c r="J936"/>
  <c r="BK709"/>
  <c r="BK217"/>
  <c r="BK1501"/>
  <c r="J1307"/>
  <c r="BK1045"/>
  <c r="BK803"/>
  <c r="J620"/>
  <c r="J427"/>
  <c r="BK1636"/>
  <c r="BK1600"/>
  <c r="J1317"/>
  <c r="BK1107"/>
  <c r="J808"/>
  <c r="BK674"/>
  <c r="BK620"/>
  <c r="BK549"/>
  <c r="BK528"/>
  <c r="BK486"/>
  <c r="BK187"/>
  <c i="5" r="J106"/>
  <c i="6" r="BK350"/>
  <c r="BK235"/>
  <c r="J124"/>
  <c r="J297"/>
  <c r="J223"/>
  <c r="BK359"/>
  <c r="J227"/>
  <c r="BK148"/>
  <c r="BK273"/>
  <c r="BK163"/>
  <c i="7" r="BK97"/>
  <c i="8" r="BK383"/>
  <c r="J309"/>
  <c r="J241"/>
  <c r="BK154"/>
  <c r="BK353"/>
  <c r="J289"/>
  <c r="BK210"/>
  <c r="BK128"/>
  <c r="J346"/>
  <c r="BK233"/>
  <c r="J167"/>
  <c r="BK338"/>
  <c r="J251"/>
  <c r="J172"/>
  <c r="BK123"/>
  <c i="9" r="BK104"/>
  <c r="BK108"/>
  <c r="BK126"/>
  <c i="2" r="J184"/>
  <c r="J114"/>
  <c r="J186"/>
  <c r="BK153"/>
  <c r="J171"/>
  <c r="J178"/>
  <c i="3" r="BK159"/>
  <c r="J225"/>
  <c i="4" r="J1531"/>
  <c r="BK1317"/>
  <c r="BK1095"/>
  <c r="J773"/>
  <c r="BK647"/>
  <c r="BK367"/>
  <c r="J1514"/>
  <c r="J1350"/>
  <c r="J1146"/>
  <c r="J1033"/>
  <c r="J790"/>
  <c r="BK544"/>
  <c r="BK320"/>
  <c r="BK1561"/>
  <c r="BK1338"/>
  <c r="J1086"/>
  <c r="BK773"/>
  <c r="J554"/>
  <c r="BK222"/>
  <c r="BK1620"/>
  <c r="J1594"/>
  <c r="BK1227"/>
  <c r="BK1129"/>
  <c r="BK1049"/>
  <c r="J860"/>
  <c r="J409"/>
  <c r="J206"/>
  <c i="5" r="BK96"/>
  <c r="J96"/>
  <c i="6" r="BK308"/>
  <c r="J206"/>
  <c r="J130"/>
  <c r="J254"/>
  <c r="J148"/>
  <c r="J332"/>
  <c r="J197"/>
  <c r="BK111"/>
  <c r="J321"/>
  <c r="BK227"/>
  <c r="J145"/>
  <c i="7" r="J107"/>
  <c i="8" r="BK343"/>
  <c r="BK262"/>
  <c r="BK147"/>
  <c r="J325"/>
  <c r="BK266"/>
  <c r="BK180"/>
  <c r="J96"/>
  <c r="J270"/>
  <c r="J195"/>
  <c r="J358"/>
  <c r="BK294"/>
  <c r="BK193"/>
  <c r="BK120"/>
  <c i="9" r="J108"/>
  <c r="J102"/>
  <c r="J122"/>
  <c i="11" r="BK91"/>
  <c i="2" r="BK189"/>
  <c i="1" r="AS55"/>
  <c i="2" r="J195"/>
  <c r="J162"/>
  <c r="J151"/>
  <c r="J102"/>
  <c r="J135"/>
  <c i="3" r="BK219"/>
  <c r="BK191"/>
  <c r="J96"/>
  <c i="4" r="J1275"/>
  <c r="J1014"/>
  <c r="J755"/>
  <c r="J499"/>
  <c r="J354"/>
  <c r="J1477"/>
  <c r="BK1190"/>
  <c r="BK1118"/>
  <c r="J951"/>
  <c r="J803"/>
  <c r="J663"/>
  <c r="BK416"/>
  <c r="J191"/>
  <c r="BK1410"/>
  <c r="J1203"/>
  <c r="J1107"/>
  <c r="BK1014"/>
  <c r="J846"/>
  <c r="J674"/>
  <c r="BK499"/>
  <c r="BK129"/>
  <c r="J1613"/>
  <c r="BK1413"/>
  <c r="BK1161"/>
  <c r="J1058"/>
  <c r="J909"/>
  <c r="J729"/>
  <c r="BK294"/>
  <c i="5" r="BK125"/>
  <c i="6" r="BK340"/>
  <c r="J218"/>
  <c r="J127"/>
  <c r="J300"/>
  <c r="BK225"/>
  <c r="BK375"/>
  <c r="J303"/>
  <c r="BK200"/>
  <c r="BK121"/>
  <c r="BK319"/>
  <c r="J232"/>
  <c r="BK142"/>
  <c i="7" r="BK100"/>
  <c r="J92"/>
  <c i="8" r="J335"/>
  <c r="J266"/>
  <c r="BK151"/>
  <c r="J364"/>
  <c r="J285"/>
  <c r="J200"/>
  <c r="J140"/>
  <c r="BK98"/>
  <c r="J287"/>
  <c r="J190"/>
  <c r="J118"/>
  <c r="J331"/>
  <c r="BK203"/>
  <c r="BK106"/>
  <c i="9" r="BK110"/>
  <c r="J106"/>
  <c r="J116"/>
  <c i="11" r="BK89"/>
  <c r="BK97"/>
  <c i="2" r="J165"/>
  <c r="BK147"/>
  <c r="J159"/>
  <c r="BK111"/>
  <c r="BK162"/>
  <c i="3" r="J109"/>
  <c r="J183"/>
  <c i="4" r="J1549"/>
  <c r="J1198"/>
  <c r="BK1058"/>
  <c r="J906"/>
  <c r="BK729"/>
  <c r="J642"/>
  <c r="BK427"/>
  <c i="6" r="J363"/>
  <c r="BK237"/>
  <c r="J182"/>
  <c r="J117"/>
  <c r="BK294"/>
  <c r="J258"/>
  <c r="BK127"/>
  <c r="BK373"/>
  <c r="BK297"/>
  <c r="BK206"/>
  <c r="J151"/>
  <c r="BK363"/>
  <c r="J314"/>
  <c r="BK245"/>
  <c r="J188"/>
  <c r="BK133"/>
  <c i="7" r="BK112"/>
  <c r="J100"/>
  <c i="8" r="BK317"/>
  <c r="BK279"/>
  <c r="BK220"/>
  <c r="BK138"/>
  <c r="BK348"/>
  <c r="J277"/>
  <c r="BK198"/>
  <c r="J135"/>
  <c r="BK335"/>
  <c r="J262"/>
  <c r="J193"/>
  <c r="BK125"/>
  <c r="BK341"/>
  <c r="J281"/>
  <c r="J177"/>
  <c r="J93"/>
  <c i="9" r="BK133"/>
  <c r="BK94"/>
  <c i="10" r="J92"/>
  <c i="11" r="J84"/>
  <c i="2" r="J142"/>
  <c r="BK97"/>
  <c r="J192"/>
  <c r="BK219"/>
  <c r="BK142"/>
  <c r="BK195"/>
  <c r="BK117"/>
  <c i="3" r="BK96"/>
  <c r="BK209"/>
  <c r="J153"/>
  <c i="4" r="J1259"/>
  <c r="BK1086"/>
  <c r="J869"/>
  <c r="BK669"/>
  <c r="BK268"/>
  <c r="J1443"/>
  <c r="J1219"/>
  <c r="J1041"/>
  <c r="BK901"/>
  <c r="BK755"/>
  <c r="J461"/>
  <c r="BK177"/>
  <c r="BK1406"/>
  <c r="J1100"/>
  <c r="BK974"/>
  <c r="J765"/>
  <c r="J504"/>
  <c r="J217"/>
  <c r="J1620"/>
  <c r="J1467"/>
  <c r="BK1182"/>
  <c r="J1063"/>
  <c r="J946"/>
  <c r="BK699"/>
  <c r="BK642"/>
  <c r="BK571"/>
  <c r="J544"/>
  <c r="J509"/>
  <c r="BK480"/>
  <c r="J385"/>
  <c i="5" r="J116"/>
  <c r="J111"/>
  <c i="6" r="BK314"/>
  <c r="J212"/>
  <c r="J160"/>
  <c r="J319"/>
  <c r="BK261"/>
  <c r="BK145"/>
  <c r="BK300"/>
  <c r="BK188"/>
  <c r="BK368"/>
  <c r="J316"/>
  <c r="BK223"/>
  <c r="J114"/>
  <c i="7" r="BK121"/>
  <c i="8" r="J338"/>
  <c r="J294"/>
  <c r="BK229"/>
  <c r="BK130"/>
  <c r="BK346"/>
  <c r="J223"/>
  <c r="BK161"/>
  <c r="J383"/>
  <c r="BK243"/>
  <c r="BK188"/>
  <c r="BK104"/>
  <c r="BK307"/>
  <c r="J231"/>
  <c r="BK135"/>
  <c i="9" r="J114"/>
  <c r="BK124"/>
  <c r="J92"/>
  <c i="2" r="BK198"/>
  <c r="J97"/>
  <c r="BK168"/>
  <c r="J119"/>
  <c r="BK149"/>
  <c r="BK119"/>
  <c i="3" r="BK213"/>
  <c r="BK102"/>
  <c i="4" r="BK1377"/>
  <c r="BK1194"/>
  <c r="BK1011"/>
  <c r="J820"/>
  <c r="J683"/>
  <c r="J435"/>
  <c r="BK165"/>
  <c r="J1462"/>
  <c r="J1194"/>
  <c r="BK1139"/>
  <c r="J919"/>
  <c r="BK726"/>
  <c r="J528"/>
  <c r="BK206"/>
  <c r="BK1477"/>
  <c r="J1165"/>
  <c r="J969"/>
  <c r="J726"/>
  <c r="J639"/>
  <c r="BK435"/>
  <c r="J165"/>
  <c r="BK1613"/>
  <c r="J1372"/>
  <c r="J1158"/>
  <c r="BK1023"/>
  <c r="BK749"/>
  <c r="J367"/>
  <c i="5" r="J136"/>
  <c i="6" r="BK353"/>
  <c r="J248"/>
  <c r="J166"/>
  <c r="BK321"/>
  <c r="BK232"/>
  <c r="J375"/>
  <c r="J294"/>
  <c r="J169"/>
  <c r="J366"/>
  <c r="J282"/>
  <c r="BK218"/>
  <c i="7" r="J115"/>
  <c r="J118"/>
  <c i="8" r="J366"/>
  <c r="BK289"/>
  <c r="BK215"/>
  <c r="J113"/>
  <c r="BK356"/>
  <c r="BK287"/>
  <c r="BK213"/>
  <c r="J130"/>
  <c r="J348"/>
  <c r="BK208"/>
  <c r="J123"/>
  <c r="BK309"/>
  <c r="BK223"/>
  <c r="J159"/>
  <c r="BK102"/>
  <c i="9" r="BK98"/>
  <c r="BK96"/>
  <c i="10" r="BK92"/>
  <c i="11" r="J91"/>
  <c i="2" r="J149"/>
  <c r="BK204"/>
  <c r="J105"/>
  <c r="J174"/>
  <c r="J219"/>
  <c r="J122"/>
  <c i="3" r="J122"/>
  <c r="BK222"/>
  <c i="4" r="J1424"/>
  <c r="BK1165"/>
  <c r="BK785"/>
  <c r="J686"/>
  <c r="J456"/>
  <c r="BK242"/>
  <c r="BK153"/>
  <c r="J1410"/>
  <c r="J1223"/>
  <c r="J1037"/>
  <c r="BK846"/>
  <c r="BK577"/>
  <c r="BK376"/>
  <c r="J129"/>
  <c r="BK1443"/>
  <c r="J1114"/>
  <c r="BK1033"/>
  <c r="J901"/>
  <c r="J634"/>
  <c r="BK406"/>
  <c r="BK1629"/>
  <c r="J1600"/>
  <c r="BK1243"/>
  <c r="BK1134"/>
  <c r="J979"/>
  <c r="J798"/>
  <c r="BK360"/>
  <c i="5" r="J102"/>
  <c r="BK106"/>
  <c i="6" r="BK306"/>
  <c r="J194"/>
  <c r="J108"/>
  <c r="BK282"/>
  <c r="BK203"/>
  <c r="BK336"/>
  <c r="J245"/>
  <c r="J142"/>
  <c r="J329"/>
  <c r="J270"/>
  <c r="BK220"/>
  <c r="J101"/>
  <c i="7" r="J105"/>
  <c i="8" r="BK281"/>
  <c r="J227"/>
  <c r="BK172"/>
  <c r="BK93"/>
  <c r="J307"/>
  <c r="BK225"/>
  <c r="BK372"/>
  <c r="BK315"/>
  <c r="J203"/>
  <c r="J106"/>
  <c r="BK301"/>
  <c r="BK239"/>
  <c r="BK149"/>
  <c i="9" r="BK100"/>
  <c r="BK102"/>
  <c i="10" r="J85"/>
  <c i="2" r="J201"/>
  <c r="J145"/>
  <c i="1" r="AS58"/>
  <c i="2" r="J111"/>
  <c i="3" r="J219"/>
  <c r="BK138"/>
  <c i="4" r="J1362"/>
  <c r="J1124"/>
  <c r="J974"/>
  <c r="BK760"/>
  <c r="BK696"/>
  <c r="BK461"/>
  <c r="BK331"/>
  <c r="BK144"/>
  <c r="J1472"/>
  <c r="J1325"/>
  <c r="BK1152"/>
  <c r="J1053"/>
  <c r="J914"/>
  <c r="BK765"/>
  <c r="J584"/>
  <c r="BK409"/>
  <c r="J198"/>
  <c r="BK1554"/>
  <c r="J1377"/>
  <c r="J1169"/>
  <c r="J1091"/>
  <c r="J1006"/>
  <c r="BK869"/>
  <c r="J653"/>
  <c r="BK509"/>
  <c r="BK227"/>
  <c r="BK1626"/>
  <c r="J1609"/>
  <c r="BK1485"/>
  <c r="BK1223"/>
  <c r="J1152"/>
  <c r="J1068"/>
  <c r="BK956"/>
  <c r="BK889"/>
  <c r="BK739"/>
  <c r="J331"/>
  <c r="BK211"/>
  <c i="5" r="BK142"/>
  <c r="J120"/>
  <c i="6" r="BK311"/>
  <c r="BK251"/>
  <c r="J200"/>
  <c r="BK169"/>
  <c r="BK366"/>
  <c r="J235"/>
  <c r="J154"/>
  <c r="J340"/>
  <c r="BK254"/>
  <c r="J185"/>
  <c r="BK137"/>
  <c r="BK324"/>
  <c r="J288"/>
  <c r="BK230"/>
  <c r="BK172"/>
  <c r="BK104"/>
  <c i="7" r="J121"/>
  <c i="8" r="BK369"/>
  <c r="J305"/>
  <c r="BK245"/>
  <c r="BK156"/>
  <c r="J381"/>
  <c r="J333"/>
  <c r="J229"/>
  <c r="J120"/>
  <c r="BK362"/>
  <c r="J225"/>
  <c r="J175"/>
  <c r="BK113"/>
  <c r="BK325"/>
  <c r="J258"/>
  <c r="BK133"/>
  <c i="9" r="BK116"/>
  <c r="J96"/>
  <c r="J100"/>
  <c r="J129"/>
  <c i="11" r="J97"/>
  <c i="2" r="BK186"/>
  <c r="BK125"/>
  <c r="BK165"/>
  <c r="BK156"/>
  <c r="BK105"/>
  <c r="J147"/>
  <c i="3" r="J138"/>
  <c r="BK153"/>
  <c i="4" r="BK1394"/>
  <c r="BK1203"/>
  <c r="BK1018"/>
  <c r="BK778"/>
  <c r="J699"/>
  <c r="BK452"/>
  <c r="J177"/>
  <c r="BK1372"/>
  <c r="BK1146"/>
  <c r="BK969"/>
  <c r="BK834"/>
  <c r="BK653"/>
  <c r="BK421"/>
  <c r="BK137"/>
  <c r="BK1424"/>
  <c r="BK1158"/>
  <c r="J1011"/>
  <c r="BK876"/>
  <c r="J647"/>
  <c r="BK395"/>
  <c r="J1633"/>
  <c r="BK1609"/>
  <c r="BK1350"/>
  <c r="J1139"/>
  <c r="BK1041"/>
  <c r="J897"/>
  <c r="BK683"/>
  <c r="J631"/>
  <c r="J559"/>
  <c r="J536"/>
  <c r="BK491"/>
  <c r="J421"/>
  <c r="J242"/>
  <c i="5" r="J93"/>
  <c r="BK93"/>
  <c i="6" r="BK264"/>
  <c r="J191"/>
  <c r="BK343"/>
  <c r="J237"/>
  <c r="BK108"/>
  <c r="J276"/>
  <c r="J172"/>
  <c r="BK356"/>
  <c r="BK258"/>
  <c r="BK191"/>
  <c i="7" r="J112"/>
  <c r="BK102"/>
  <c i="8" r="BK327"/>
  <c r="BK258"/>
  <c r="BK175"/>
  <c r="BK96"/>
  <c r="J320"/>
  <c r="J245"/>
  <c r="J138"/>
  <c r="BK366"/>
  <c r="J296"/>
  <c r="BK200"/>
  <c r="J116"/>
  <c r="J315"/>
  <c r="BK274"/>
  <c r="J151"/>
  <c i="9" r="J124"/>
  <c r="J118"/>
  <c i="11" r="J94"/>
  <c i="2" r="BK140"/>
  <c r="BK216"/>
  <c r="BK159"/>
  <c r="J204"/>
  <c r="BK211"/>
  <c r="BK102"/>
  <c i="3" r="BK183"/>
  <c r="BK172"/>
  <c i="4" r="J1401"/>
  <c r="BK1215"/>
  <c r="J1081"/>
  <c r="BK909"/>
  <c r="BK717"/>
  <c r="J480"/>
  <c r="BK191"/>
  <c r="J1485"/>
  <c r="BK1291"/>
  <c r="BK1110"/>
  <c r="J876"/>
  <c r="J658"/>
  <c r="J452"/>
  <c r="J153"/>
  <c r="BK1462"/>
  <c r="BK1206"/>
  <c r="BK1103"/>
  <c r="BK926"/>
  <c r="BK584"/>
  <c r="BK403"/>
  <c r="J1629"/>
  <c r="J1603"/>
  <c r="J1322"/>
  <c r="J1103"/>
  <c r="BK914"/>
  <c r="J444"/>
  <c r="BK232"/>
  <c i="5" r="BK136"/>
  <c i="6" r="BK316"/>
  <c r="J230"/>
  <c r="J346"/>
  <c r="BK270"/>
  <c r="BK194"/>
  <c r="J356"/>
  <c r="J220"/>
  <c r="BK130"/>
  <c r="J311"/>
  <c r="J242"/>
  <c r="BK179"/>
  <c i="7" r="J102"/>
  <c r="J97"/>
  <c i="8" r="BK329"/>
  <c r="BK231"/>
  <c r="J128"/>
  <c r="J343"/>
  <c r="J317"/>
  <c r="BK227"/>
  <c r="BK143"/>
  <c r="J369"/>
  <c r="BK305"/>
  <c r="J218"/>
  <c r="BK159"/>
  <c r="J329"/>
  <c r="J279"/>
  <c r="BK167"/>
  <c i="9" r="J126"/>
  <c r="BK112"/>
  <c r="BK114"/>
  <c i="10" r="BK88"/>
  <c i="11" r="BK94"/>
  <c i="2" r="BK171"/>
  <c r="J99"/>
  <c r="BK184"/>
  <c r="J156"/>
  <c r="J208"/>
  <c r="BK114"/>
  <c r="BK181"/>
  <c i="3" r="J209"/>
  <c r="J222"/>
  <c r="J159"/>
  <c i="4" r="BK1322"/>
  <c r="J1190"/>
  <c r="BK979"/>
  <c r="BK768"/>
  <c r="BK658"/>
  <c r="J395"/>
  <c r="BK1549"/>
  <c r="BK1367"/>
  <c r="BK1144"/>
  <c r="BK996"/>
  <c r="J760"/>
  <c r="BK532"/>
  <c r="J222"/>
  <c r="J1493"/>
  <c r="J1291"/>
  <c r="BK1053"/>
  <c r="J931"/>
  <c r="BK742"/>
  <c r="J577"/>
  <c r="BK343"/>
  <c r="BK1623"/>
  <c r="J1606"/>
  <c r="J1338"/>
  <c r="J1073"/>
  <c r="BK936"/>
  <c r="J778"/>
  <c r="J406"/>
  <c i="5" r="BK130"/>
  <c i="6" r="J371"/>
  <c r="J261"/>
  <c r="J163"/>
  <c r="J324"/>
  <c r="BK242"/>
  <c r="BK114"/>
  <c r="J373"/>
  <c r="BK279"/>
  <c r="BK182"/>
  <c r="J359"/>
  <c r="J291"/>
  <c r="BK248"/>
  <c r="J175"/>
  <c i="7" r="BK105"/>
  <c r="BK115"/>
  <c i="8" r="BK351"/>
  <c r="BK313"/>
  <c r="BK247"/>
  <c r="BK140"/>
  <c r="J341"/>
  <c r="J254"/>
  <c r="BK170"/>
  <c r="BK360"/>
  <c r="BK241"/>
  <c r="J210"/>
  <c r="J183"/>
  <c r="J351"/>
  <c r="BK277"/>
  <c r="J170"/>
  <c r="J125"/>
  <c i="9" r="J120"/>
  <c r="BK120"/>
  <c r="J133"/>
  <c i="10" r="J82"/>
  <c i="11" r="BK86"/>
  <c i="2" r="J132"/>
  <c r="J216"/>
  <c r="BK122"/>
  <c r="BK208"/>
  <c i="3" r="J191"/>
  <c r="BK116"/>
  <c r="J200"/>
  <c i="4" r="BK1417"/>
  <c r="J1177"/>
  <c r="BK1006"/>
  <c r="BK781"/>
  <c r="BK663"/>
  <c r="BK601"/>
  <c r="J403"/>
  <c r="BK170"/>
  <c r="J1501"/>
  <c r="BK1362"/>
  <c r="J1211"/>
  <c r="J1134"/>
  <c r="J1018"/>
  <c r="BK860"/>
  <c r="J742"/>
  <c r="J486"/>
  <c r="J232"/>
  <c r="BK1594"/>
  <c r="J1417"/>
  <c r="J1329"/>
  <c r="BK1124"/>
  <c r="J1049"/>
  <c r="J1023"/>
  <c r="BK906"/>
  <c r="J717"/>
  <c r="J571"/>
  <c r="BK354"/>
  <c r="BK198"/>
  <c r="J1623"/>
  <c r="BK1603"/>
  <c r="BK1325"/>
  <c r="BK1114"/>
  <c r="J1045"/>
  <c r="J926"/>
  <c r="J785"/>
  <c r="BK440"/>
  <c r="J268"/>
  <c i="5" r="BK111"/>
  <c r="J142"/>
  <c r="BK102"/>
  <c i="6" r="BK329"/>
  <c r="BK288"/>
  <c r="BK215"/>
  <c r="J133"/>
  <c r="BK303"/>
  <c r="J273"/>
  <c r="J209"/>
  <c r="BK101"/>
  <c r="J306"/>
  <c r="J225"/>
  <c r="BK166"/>
  <c r="BK371"/>
  <c r="J336"/>
  <c r="BK267"/>
  <c r="J215"/>
  <c r="BK157"/>
  <c i="7" r="BK107"/>
  <c r="BK110"/>
  <c i="8" r="J353"/>
  <c r="J291"/>
  <c r="J233"/>
  <c r="BK111"/>
  <c r="BK291"/>
  <c r="BK251"/>
  <c r="BK183"/>
  <c r="J104"/>
  <c r="BK320"/>
  <c r="J215"/>
  <c r="BK164"/>
  <c r="J299"/>
  <c r="J208"/>
  <c r="J147"/>
  <c i="9" r="BK122"/>
  <c r="BK106"/>
  <c r="BK129"/>
  <c r="J104"/>
  <c i="11" r="BK84"/>
  <c i="2" r="J222"/>
  <c r="BK201"/>
  <c r="BK132"/>
  <c r="J117"/>
  <c r="J128"/>
  <c i="3" r="J172"/>
  <c r="BK109"/>
  <c i="4" r="J1507"/>
  <c r="J1144"/>
  <c r="BK946"/>
  <c r="J745"/>
  <c r="J491"/>
  <c r="J360"/>
  <c r="BK1493"/>
  <c r="J1243"/>
  <c r="BK1073"/>
  <c r="BK794"/>
  <c r="BK536"/>
  <c r="BK385"/>
  <c r="BK1573"/>
  <c r="BK1472"/>
  <c r="BK1173"/>
  <c r="BK1028"/>
  <c r="BK919"/>
  <c r="J696"/>
  <c r="BK559"/>
  <c r="J294"/>
  <c r="J1626"/>
  <c r="J1580"/>
  <c r="BK1219"/>
  <c r="BK1081"/>
  <c r="BK982"/>
  <c r="J781"/>
  <c r="J669"/>
  <c r="BK554"/>
  <c r="J532"/>
  <c r="BK504"/>
  <c r="J448"/>
  <c r="J343"/>
  <c i="5" r="J125"/>
  <c i="6" r="BK291"/>
  <c r="BK175"/>
  <c r="J368"/>
  <c r="J279"/>
  <c r="J157"/>
  <c r="J308"/>
  <c r="BK209"/>
  <c r="BK124"/>
  <c r="BK332"/>
  <c r="J240"/>
  <c r="J137"/>
  <c i="7" r="BK92"/>
  <c i="8" r="J356"/>
  <c r="BK270"/>
  <c r="J198"/>
  <c r="BK116"/>
  <c r="J327"/>
  <c r="J274"/>
  <c r="BK185"/>
  <c r="J108"/>
  <c r="BK322"/>
  <c r="J213"/>
  <c r="J154"/>
  <c r="J360"/>
  <c r="BK285"/>
  <c r="BK195"/>
  <c r="J98"/>
  <c i="9" r="BK92"/>
  <c r="J98"/>
  <c r="J112"/>
  <c i="2" r="J168"/>
  <c r="J198"/>
  <c r="BK128"/>
  <c r="J108"/>
  <c r="BK145"/>
  <c i="3" r="J102"/>
  <c r="J128"/>
  <c i="4" r="J1573"/>
  <c r="BK1169"/>
  <c r="BK986"/>
  <c r="J749"/>
  <c r="BK631"/>
  <c r="BK325"/>
  <c r="J137"/>
  <c r="BK1401"/>
  <c r="BK1177"/>
  <c r="BK1063"/>
  <c r="BK964"/>
  <c r="BK745"/>
  <c r="BK414"/>
  <c r="BK1580"/>
  <c r="J1413"/>
  <c r="J1118"/>
  <c r="J889"/>
  <c r="BK686"/>
  <c r="J325"/>
  <c r="BK1633"/>
  <c r="BK1606"/>
  <c r="BK1514"/>
  <c r="BK1211"/>
  <c r="J1077"/>
  <c r="BK951"/>
  <c r="BK790"/>
  <c r="J320"/>
  <c i="5" r="BK120"/>
  <c r="BK116"/>
  <c i="6" r="BK276"/>
  <c r="BK185"/>
  <c r="J104"/>
  <c r="J285"/>
  <c r="J111"/>
  <c r="J251"/>
  <c r="BK154"/>
  <c r="J353"/>
  <c r="J264"/>
  <c r="BK197"/>
  <c r="BK117"/>
  <c i="7" r="BK118"/>
  <c i="8" r="BK299"/>
  <c r="J243"/>
  <c r="BK177"/>
  <c r="J372"/>
  <c r="J249"/>
  <c r="BK190"/>
  <c r="J111"/>
  <c r="BK331"/>
  <c r="J237"/>
  <c r="J185"/>
  <c r="J102"/>
  <c r="BK249"/>
  <c r="J143"/>
  <c i="9" r="BK118"/>
  <c r="BK142"/>
  <c r="J142"/>
  <c i="10" r="J88"/>
  <c i="2" r="J211"/>
  <c r="J137"/>
  <c r="BK174"/>
  <c r="BK135"/>
  <c r="BK137"/>
  <c r="J153"/>
  <c i="3" r="BK128"/>
  <c r="BK122"/>
  <c i="4" r="J1567"/>
  <c r="J1206"/>
  <c r="BK1091"/>
  <c r="BK931"/>
  <c r="BK639"/>
  <c r="BK448"/>
  <c r="J187"/>
  <c r="BK1507"/>
  <c r="BK1307"/>
  <c r="J1173"/>
  <c r="BK1068"/>
  <c r="BK897"/>
  <c r="J739"/>
  <c r="BK456"/>
  <c r="BK1567"/>
  <c r="J1389"/>
  <c r="J1161"/>
  <c r="BK1037"/>
  <c r="J982"/>
  <c r="BK798"/>
  <c r="J549"/>
  <c r="J170"/>
  <c r="BK1616"/>
  <c r="J1561"/>
  <c r="J1215"/>
  <c r="BK1100"/>
  <c r="J1028"/>
  <c r="J834"/>
  <c r="J414"/>
  <c r="J227"/>
  <c i="5" r="J130"/>
  <c i="6" r="BK240"/>
  <c r="J179"/>
  <c r="J350"/>
  <c r="J267"/>
  <c r="BK151"/>
  <c r="BK346"/>
  <c r="BK212"/>
  <c r="BK160"/>
  <c r="J343"/>
  <c r="BK285"/>
  <c r="J203"/>
  <c r="J121"/>
  <c i="7" r="J110"/>
  <c i="8" r="J362"/>
  <c r="BK296"/>
  <c r="J239"/>
  <c r="BK205"/>
  <c r="BK118"/>
  <c r="J322"/>
  <c r="BK237"/>
  <c r="J188"/>
  <c r="J133"/>
  <c r="BK333"/>
  <c r="J220"/>
  <c r="J156"/>
  <c r="J313"/>
  <c r="BK254"/>
  <c r="J161"/>
  <c i="9" r="BK137"/>
  <c r="J137"/>
  <c r="J94"/>
  <c i="10" r="BK85"/>
  <c i="11" r="J89"/>
  <c i="2" r="BK178"/>
  <c r="BK108"/>
  <c r="J125"/>
  <c r="J189"/>
  <c r="BK225"/>
  <c r="J140"/>
  <c i="3" r="BK200"/>
  <c r="J116"/>
  <c i="4" r="J1597"/>
  <c r="J1227"/>
  <c r="J211"/>
  <c r="BK1531"/>
  <c r="J1406"/>
  <c r="BK1275"/>
  <c r="BK1077"/>
  <c r="J956"/>
  <c r="BK808"/>
  <c r="J709"/>
  <c r="BK444"/>
  <c r="J144"/>
  <c r="BK1467"/>
  <c r="J1394"/>
  <c r="BK1259"/>
  <c r="J1110"/>
  <c r="J964"/>
  <c r="J794"/>
  <c r="J601"/>
  <c r="J440"/>
  <c r="J1636"/>
  <c r="J1616"/>
  <c r="BK1597"/>
  <c r="BK1389"/>
  <c r="BK1198"/>
  <c r="J1095"/>
  <c r="J986"/>
  <c r="BK820"/>
  <c r="J376"/>
  <c i="8" r="J180"/>
  <c r="BK358"/>
  <c r="BK218"/>
  <c r="J149"/>
  <c r="BK381"/>
  <c r="J301"/>
  <c r="J205"/>
  <c r="BK364"/>
  <c r="J247"/>
  <c r="J164"/>
  <c r="BK108"/>
  <c i="9" r="J110"/>
  <c i="10" r="BK82"/>
  <c i="11" r="J86"/>
  <c i="4" l="1" r="R460"/>
  <c i="5" r="P135"/>
  <c i="3" r="P190"/>
  <c r="P189"/>
  <c i="4" r="T460"/>
  <c i="3" r="R190"/>
  <c r="R189"/>
  <c i="4" r="P460"/>
  <c i="5" r="R135"/>
  <c i="3" r="T190"/>
  <c r="T189"/>
  <c i="5" r="T135"/>
  <c i="2" r="BK96"/>
  <c r="J96"/>
  <c r="J65"/>
  <c r="P96"/>
  <c r="BK131"/>
  <c r="J131"/>
  <c r="J67"/>
  <c r="T131"/>
  <c r="P177"/>
  <c r="BK207"/>
  <c r="J207"/>
  <c r="J70"/>
  <c r="P215"/>
  <c r="P214"/>
  <c i="3" r="BK95"/>
  <c r="J95"/>
  <c r="J62"/>
  <c r="R121"/>
  <c r="R120"/>
  <c r="BK137"/>
  <c r="J137"/>
  <c r="J66"/>
  <c r="T158"/>
  <c r="T218"/>
  <c i="4" r="R136"/>
  <c r="R135"/>
  <c r="R164"/>
  <c r="BK216"/>
  <c r="J216"/>
  <c r="J71"/>
  <c r="T241"/>
  <c r="T330"/>
  <c r="T366"/>
  <c r="P394"/>
  <c r="P426"/>
  <c r="BK485"/>
  <c r="J485"/>
  <c r="J80"/>
  <c r="P527"/>
  <c r="BK630"/>
  <c r="J630"/>
  <c r="J82"/>
  <c r="R673"/>
  <c r="R754"/>
  <c r="BK789"/>
  <c r="J789"/>
  <c r="J89"/>
  <c r="T802"/>
  <c r="T985"/>
  <c r="BK1017"/>
  <c r="J1017"/>
  <c r="J92"/>
  <c r="T1117"/>
  <c r="R1164"/>
  <c r="R1214"/>
  <c r="R1226"/>
  <c r="T1337"/>
  <c r="T1416"/>
  <c r="T1506"/>
  <c r="P1548"/>
  <c r="R1593"/>
  <c i="5" r="R92"/>
  <c r="R91"/>
  <c r="R90"/>
  <c r="R89"/>
  <c i="6" r="BK100"/>
  <c r="J100"/>
  <c r="J65"/>
  <c r="T107"/>
  <c r="T120"/>
  <c r="R141"/>
  <c r="P178"/>
  <c r="T257"/>
  <c r="P339"/>
  <c r="P349"/>
  <c r="BK362"/>
  <c r="J362"/>
  <c r="J76"/>
  <c i="7" r="BK96"/>
  <c r="J96"/>
  <c r="J67"/>
  <c i="8" r="P92"/>
  <c r="P253"/>
  <c r="R337"/>
  <c r="R368"/>
  <c i="9" r="T91"/>
  <c r="T90"/>
  <c r="T89"/>
  <c i="10" r="BK81"/>
  <c r="BK80"/>
  <c r="J80"/>
  <c i="11" r="BK83"/>
  <c r="BK82"/>
  <c r="J82"/>
  <c r="J60"/>
  <c i="2" r="R96"/>
  <c r="BK124"/>
  <c r="J124"/>
  <c r="J66"/>
  <c r="P131"/>
  <c r="R131"/>
  <c r="BK177"/>
  <c r="J177"/>
  <c r="J68"/>
  <c r="R177"/>
  <c r="T177"/>
  <c r="BK188"/>
  <c r="J188"/>
  <c r="J69"/>
  <c r="P188"/>
  <c r="R188"/>
  <c r="P207"/>
  <c r="T207"/>
  <c r="BK215"/>
  <c r="J215"/>
  <c r="J72"/>
  <c r="R215"/>
  <c r="R214"/>
  <c i="3" r="P95"/>
  <c r="P94"/>
  <c r="P121"/>
  <c r="P120"/>
  <c r="T137"/>
  <c r="T136"/>
  <c r="R158"/>
  <c r="R218"/>
  <c i="4" r="BK136"/>
  <c r="J136"/>
  <c r="J68"/>
  <c r="P164"/>
  <c r="T216"/>
  <c r="P241"/>
  <c r="BK330"/>
  <c r="J330"/>
  <c r="J74"/>
  <c r="R366"/>
  <c r="R394"/>
  <c r="T426"/>
  <c r="T485"/>
  <c r="T527"/>
  <c r="R630"/>
  <c r="P673"/>
  <c r="P754"/>
  <c r="P789"/>
  <c r="R802"/>
  <c r="P985"/>
  <c r="P1017"/>
  <c r="R1117"/>
  <c r="T1164"/>
  <c r="T1214"/>
  <c r="P1226"/>
  <c r="R1337"/>
  <c r="BK1416"/>
  <c r="J1416"/>
  <c r="J99"/>
  <c r="R1506"/>
  <c r="R1548"/>
  <c r="T1593"/>
  <c i="5" r="T92"/>
  <c r="T91"/>
  <c r="T90"/>
  <c r="T89"/>
  <c i="6" r="R100"/>
  <c r="BK107"/>
  <c r="J107"/>
  <c r="J66"/>
  <c r="BK120"/>
  <c r="J120"/>
  <c r="J67"/>
  <c r="BK141"/>
  <c r="J141"/>
  <c r="J70"/>
  <c r="T178"/>
  <c r="R257"/>
  <c r="T339"/>
  <c r="R349"/>
  <c r="R362"/>
  <c i="7" r="P96"/>
  <c r="P95"/>
  <c r="P89"/>
  <c i="1" r="AU62"/>
  <c i="8" r="T92"/>
  <c r="T91"/>
  <c r="T90"/>
  <c r="T253"/>
  <c r="T337"/>
  <c r="T368"/>
  <c i="9" r="P91"/>
  <c r="P90"/>
  <c r="P89"/>
  <c i="1" r="AU64"/>
  <c i="10" r="T81"/>
  <c r="T80"/>
  <c i="11" r="P83"/>
  <c r="P82"/>
  <c r="P81"/>
  <c i="1" r="AU66"/>
  <c i="3" r="T95"/>
  <c r="T94"/>
  <c r="T121"/>
  <c r="T120"/>
  <c r="P137"/>
  <c r="BK158"/>
  <c r="J158"/>
  <c r="J67"/>
  <c r="P218"/>
  <c i="4" r="P136"/>
  <c r="P135"/>
  <c r="T164"/>
  <c r="T163"/>
  <c r="P216"/>
  <c r="R241"/>
  <c r="R240"/>
  <c r="R330"/>
  <c r="BK366"/>
  <c r="J366"/>
  <c r="J75"/>
  <c r="BK394"/>
  <c r="J394"/>
  <c r="J76"/>
  <c r="BK426"/>
  <c r="J426"/>
  <c r="J78"/>
  <c r="P485"/>
  <c r="R527"/>
  <c r="P630"/>
  <c r="BK673"/>
  <c r="J673"/>
  <c r="J85"/>
  <c r="BK754"/>
  <c r="J754"/>
  <c r="J87"/>
  <c r="T789"/>
  <c r="P802"/>
  <c r="R985"/>
  <c r="R1017"/>
  <c r="BK1117"/>
  <c r="J1117"/>
  <c r="J93"/>
  <c r="BK1164"/>
  <c r="J1164"/>
  <c r="J94"/>
  <c r="P1214"/>
  <c r="BK1226"/>
  <c r="J1226"/>
  <c r="J96"/>
  <c r="P1337"/>
  <c r="R1416"/>
  <c r="P1506"/>
  <c r="T1548"/>
  <c r="BK1593"/>
  <c r="J1593"/>
  <c r="J103"/>
  <c i="5" r="BK92"/>
  <c r="J92"/>
  <c r="J66"/>
  <c i="6" r="P100"/>
  <c r="R107"/>
  <c r="P120"/>
  <c r="P141"/>
  <c r="BK178"/>
  <c r="J178"/>
  <c r="J71"/>
  <c r="P257"/>
  <c r="R339"/>
  <c r="T349"/>
  <c r="T362"/>
  <c i="7" r="R96"/>
  <c r="R95"/>
  <c r="R89"/>
  <c i="8" r="BK92"/>
  <c r="J92"/>
  <c r="J65"/>
  <c r="R253"/>
  <c r="BK337"/>
  <c r="J337"/>
  <c r="J67"/>
  <c r="BK368"/>
  <c r="J368"/>
  <c r="J68"/>
  <c i="9" r="BK91"/>
  <c r="J91"/>
  <c r="J65"/>
  <c i="10" r="R81"/>
  <c r="R80"/>
  <c i="11" r="R83"/>
  <c r="R82"/>
  <c r="R81"/>
  <c i="2" r="T96"/>
  <c r="P124"/>
  <c r="R124"/>
  <c r="T124"/>
  <c r="T188"/>
  <c r="R207"/>
  <c r="T215"/>
  <c r="T214"/>
  <c i="3" r="R95"/>
  <c r="R94"/>
  <c r="BK121"/>
  <c r="J121"/>
  <c r="J64"/>
  <c r="R137"/>
  <c r="R136"/>
  <c r="P158"/>
  <c r="BK218"/>
  <c r="J218"/>
  <c r="J72"/>
  <c i="4" r="T136"/>
  <c r="T135"/>
  <c r="BK164"/>
  <c r="J164"/>
  <c r="J70"/>
  <c r="R216"/>
  <c r="BK241"/>
  <c r="J241"/>
  <c r="J73"/>
  <c r="P330"/>
  <c r="P366"/>
  <c r="T394"/>
  <c r="R426"/>
  <c r="R425"/>
  <c r="R485"/>
  <c r="BK527"/>
  <c r="J527"/>
  <c r="J81"/>
  <c r="T630"/>
  <c r="T673"/>
  <c r="T754"/>
  <c r="R789"/>
  <c r="BK802"/>
  <c r="J802"/>
  <c r="J90"/>
  <c r="BK985"/>
  <c r="J985"/>
  <c r="J91"/>
  <c r="T1017"/>
  <c r="P1117"/>
  <c r="P1164"/>
  <c r="BK1214"/>
  <c r="J1214"/>
  <c r="J95"/>
  <c r="T1226"/>
  <c r="BK1337"/>
  <c r="J1337"/>
  <c r="J98"/>
  <c r="P1416"/>
  <c r="BK1506"/>
  <c r="J1506"/>
  <c r="J100"/>
  <c r="BK1548"/>
  <c r="J1548"/>
  <c r="J101"/>
  <c r="P1593"/>
  <c i="5" r="P92"/>
  <c r="P91"/>
  <c r="P90"/>
  <c r="P89"/>
  <c i="1" r="AU60"/>
  <c i="6" r="T100"/>
  <c r="T99"/>
  <c r="P107"/>
  <c r="R120"/>
  <c r="T141"/>
  <c r="T140"/>
  <c r="R178"/>
  <c r="BK257"/>
  <c r="J257"/>
  <c r="J72"/>
  <c r="BK339"/>
  <c r="J339"/>
  <c r="J74"/>
  <c r="BK349"/>
  <c r="J349"/>
  <c r="J75"/>
  <c r="P362"/>
  <c i="7" r="T96"/>
  <c r="T95"/>
  <c r="T89"/>
  <c i="8" r="R92"/>
  <c r="R91"/>
  <c r="R90"/>
  <c r="BK253"/>
  <c r="J253"/>
  <c r="J66"/>
  <c r="P337"/>
  <c r="P368"/>
  <c i="9" r="R91"/>
  <c r="R90"/>
  <c r="R89"/>
  <c i="10" r="P81"/>
  <c r="P80"/>
  <c i="1" r="AU65"/>
  <c i="11" r="T83"/>
  <c r="T82"/>
  <c r="T81"/>
  <c i="3" r="BK190"/>
  <c r="J190"/>
  <c r="J69"/>
  <c i="4" r="BK460"/>
  <c r="J460"/>
  <c r="J79"/>
  <c r="BK668"/>
  <c r="J668"/>
  <c r="J83"/>
  <c i="6" r="BK136"/>
  <c r="J136"/>
  <c r="J68"/>
  <c i="7" r="BK91"/>
  <c r="J91"/>
  <c r="J65"/>
  <c i="4" r="BK748"/>
  <c r="J748"/>
  <c r="J86"/>
  <c r="BK784"/>
  <c r="J784"/>
  <c r="J88"/>
  <c i="5" r="BK135"/>
  <c r="J135"/>
  <c r="J67"/>
  <c i="9" r="BK141"/>
  <c r="J141"/>
  <c r="J67"/>
  <c i="3" r="BK208"/>
  <c r="J208"/>
  <c r="J70"/>
  <c r="BK212"/>
  <c r="J212"/>
  <c r="J71"/>
  <c i="4" r="BK128"/>
  <c r="J128"/>
  <c r="J66"/>
  <c r="BK1579"/>
  <c r="J1579"/>
  <c r="J102"/>
  <c i="6" r="BK335"/>
  <c r="J335"/>
  <c r="J73"/>
  <c i="10" r="J59"/>
  <c i="11" r="F78"/>
  <c r="E48"/>
  <c r="J52"/>
  <c r="BE91"/>
  <c r="BE94"/>
  <c i="10" r="J81"/>
  <c r="J60"/>
  <c i="11" r="BE84"/>
  <c r="BE86"/>
  <c r="BE97"/>
  <c r="BE89"/>
  <c i="10" r="E70"/>
  <c r="J74"/>
  <c r="BE88"/>
  <c r="F77"/>
  <c r="BE82"/>
  <c r="BE85"/>
  <c r="BE92"/>
  <c i="9" r="J56"/>
  <c r="BE92"/>
  <c r="BE94"/>
  <c r="BE96"/>
  <c r="BE98"/>
  <c r="BE100"/>
  <c r="BE104"/>
  <c r="BE106"/>
  <c r="BE110"/>
  <c r="BE112"/>
  <c r="BE120"/>
  <c r="BE108"/>
  <c r="BE137"/>
  <c r="BE142"/>
  <c r="F86"/>
  <c r="BE102"/>
  <c r="BE114"/>
  <c r="BE116"/>
  <c r="BE118"/>
  <c r="BE122"/>
  <c r="BE124"/>
  <c r="BE126"/>
  <c r="BE129"/>
  <c r="E50"/>
  <c r="BE133"/>
  <c i="8" r="F59"/>
  <c r="BE111"/>
  <c r="BE113"/>
  <c r="BE116"/>
  <c r="BE138"/>
  <c r="BE151"/>
  <c r="BE156"/>
  <c r="BE161"/>
  <c r="BE172"/>
  <c r="BE183"/>
  <c r="BE185"/>
  <c r="BE188"/>
  <c r="BE200"/>
  <c r="BE215"/>
  <c r="BE227"/>
  <c r="BE241"/>
  <c r="BE258"/>
  <c r="BE262"/>
  <c r="BE266"/>
  <c r="BE287"/>
  <c r="BE289"/>
  <c r="BE296"/>
  <c r="BE305"/>
  <c r="BE315"/>
  <c r="BE317"/>
  <c r="BE322"/>
  <c r="BE331"/>
  <c r="BE333"/>
  <c r="BE348"/>
  <c r="BE351"/>
  <c r="BE358"/>
  <c r="BE362"/>
  <c i="7" r="BK95"/>
  <c i="8" r="E50"/>
  <c r="BE93"/>
  <c r="BE96"/>
  <c r="BE106"/>
  <c r="BE108"/>
  <c r="BE118"/>
  <c r="BE128"/>
  <c r="BE130"/>
  <c r="BE133"/>
  <c r="BE135"/>
  <c r="BE140"/>
  <c r="BE143"/>
  <c r="BE147"/>
  <c r="BE170"/>
  <c r="BE177"/>
  <c r="BE180"/>
  <c r="BE218"/>
  <c r="BE229"/>
  <c r="BE233"/>
  <c r="BE237"/>
  <c r="BE245"/>
  <c r="BE249"/>
  <c r="BE254"/>
  <c r="BE274"/>
  <c r="BE277"/>
  <c r="BE279"/>
  <c r="BE281"/>
  <c r="BE291"/>
  <c r="BE299"/>
  <c r="BE327"/>
  <c r="BE341"/>
  <c r="BE343"/>
  <c r="BE353"/>
  <c r="BE356"/>
  <c r="BE364"/>
  <c r="BE369"/>
  <c r="BE372"/>
  <c r="BE149"/>
  <c r="BE154"/>
  <c r="BE175"/>
  <c r="BE193"/>
  <c r="BE203"/>
  <c r="BE205"/>
  <c r="BE213"/>
  <c r="BE220"/>
  <c r="BE231"/>
  <c r="BE243"/>
  <c r="BE247"/>
  <c r="BE270"/>
  <c r="BE294"/>
  <c r="BE301"/>
  <c r="BE309"/>
  <c r="BE313"/>
  <c r="BE320"/>
  <c r="BE329"/>
  <c r="BE335"/>
  <c r="BE338"/>
  <c r="BE360"/>
  <c r="BE366"/>
  <c r="BE383"/>
  <c r="J56"/>
  <c r="BE98"/>
  <c r="BE102"/>
  <c r="BE104"/>
  <c r="BE120"/>
  <c r="BE123"/>
  <c r="BE125"/>
  <c r="BE159"/>
  <c r="BE164"/>
  <c r="BE167"/>
  <c r="BE190"/>
  <c r="BE195"/>
  <c r="BE198"/>
  <c r="BE208"/>
  <c r="BE210"/>
  <c r="BE223"/>
  <c r="BE225"/>
  <c r="BE239"/>
  <c r="BE251"/>
  <c r="BE285"/>
  <c r="BE307"/>
  <c r="BE325"/>
  <c r="BE346"/>
  <c r="BE381"/>
  <c i="7" r="F86"/>
  <c r="BE110"/>
  <c r="BE115"/>
  <c r="BE121"/>
  <c r="BE92"/>
  <c r="BE97"/>
  <c r="BE112"/>
  <c r="J56"/>
  <c r="BE100"/>
  <c r="BE102"/>
  <c r="BE105"/>
  <c r="E50"/>
  <c r="BE107"/>
  <c r="BE118"/>
  <c i="6" r="BE101"/>
  <c r="BE108"/>
  <c r="BE124"/>
  <c r="BE127"/>
  <c r="BE151"/>
  <c r="BE160"/>
  <c r="BE182"/>
  <c r="BE185"/>
  <c r="BE191"/>
  <c r="BE200"/>
  <c r="BE225"/>
  <c r="BE235"/>
  <c r="BE251"/>
  <c r="BE276"/>
  <c r="BE291"/>
  <c r="BE297"/>
  <c r="BE300"/>
  <c r="BE303"/>
  <c r="BE340"/>
  <c r="BE350"/>
  <c r="E50"/>
  <c r="BE104"/>
  <c r="BE133"/>
  <c r="BE157"/>
  <c r="BE175"/>
  <c r="BE179"/>
  <c r="BE203"/>
  <c r="BE215"/>
  <c r="BE230"/>
  <c r="BE232"/>
  <c r="BE237"/>
  <c r="BE248"/>
  <c r="BE258"/>
  <c r="BE261"/>
  <c r="BE270"/>
  <c r="BE273"/>
  <c r="BE282"/>
  <c r="BE285"/>
  <c r="BE288"/>
  <c r="BE306"/>
  <c r="BE314"/>
  <c r="BE316"/>
  <c r="BE319"/>
  <c r="BE321"/>
  <c r="BE324"/>
  <c r="BE368"/>
  <c r="BE371"/>
  <c r="BE373"/>
  <c r="BE375"/>
  <c r="J56"/>
  <c r="BE117"/>
  <c r="BE121"/>
  <c r="BE130"/>
  <c r="BE148"/>
  <c r="BE163"/>
  <c r="BE166"/>
  <c r="BE169"/>
  <c r="BE197"/>
  <c r="BE206"/>
  <c r="BE209"/>
  <c r="BE212"/>
  <c r="BE218"/>
  <c r="BE220"/>
  <c r="BE227"/>
  <c r="BE240"/>
  <c r="BE242"/>
  <c r="BE264"/>
  <c r="BE308"/>
  <c r="BE311"/>
  <c r="BE329"/>
  <c r="BE336"/>
  <c r="BE353"/>
  <c r="BE356"/>
  <c r="BE359"/>
  <c r="F59"/>
  <c r="BE111"/>
  <c r="BE114"/>
  <c r="BE137"/>
  <c r="BE142"/>
  <c r="BE145"/>
  <c r="BE154"/>
  <c r="BE172"/>
  <c r="BE188"/>
  <c r="BE194"/>
  <c r="BE223"/>
  <c r="BE245"/>
  <c r="BE254"/>
  <c r="BE267"/>
  <c r="BE279"/>
  <c r="BE294"/>
  <c r="BE332"/>
  <c r="BE343"/>
  <c r="BE346"/>
  <c r="BE363"/>
  <c r="BE366"/>
  <c i="4" r="BK425"/>
  <c r="J425"/>
  <c r="J77"/>
  <c i="5" r="E77"/>
  <c r="J83"/>
  <c r="BE102"/>
  <c r="BE111"/>
  <c r="BE116"/>
  <c r="BE142"/>
  <c r="BE106"/>
  <c r="BE120"/>
  <c r="F59"/>
  <c r="BE93"/>
  <c r="BE96"/>
  <c r="BE125"/>
  <c r="BE130"/>
  <c r="BE136"/>
  <c i="3" r="BK120"/>
  <c i="4" r="F59"/>
  <c r="BE129"/>
  <c r="BE137"/>
  <c r="BE153"/>
  <c r="BE170"/>
  <c r="BE191"/>
  <c r="BE217"/>
  <c r="BE320"/>
  <c r="BE354"/>
  <c r="BE403"/>
  <c r="BE427"/>
  <c r="BE456"/>
  <c r="BE499"/>
  <c r="BE584"/>
  <c r="BE634"/>
  <c r="BE639"/>
  <c r="BE647"/>
  <c r="BE653"/>
  <c r="BE686"/>
  <c r="BE709"/>
  <c r="BE717"/>
  <c r="BE742"/>
  <c r="BE755"/>
  <c r="BE765"/>
  <c r="BE869"/>
  <c r="BE901"/>
  <c r="BE906"/>
  <c r="BE919"/>
  <c r="BE926"/>
  <c r="BE969"/>
  <c r="BE996"/>
  <c r="BE1006"/>
  <c r="BE1011"/>
  <c r="BE1033"/>
  <c r="BE1110"/>
  <c r="BE1118"/>
  <c r="BE1144"/>
  <c r="BE1169"/>
  <c r="BE1173"/>
  <c r="BE1203"/>
  <c r="BE1275"/>
  <c r="BE1350"/>
  <c r="BE1394"/>
  <c r="BE1401"/>
  <c r="BE1417"/>
  <c r="BE1424"/>
  <c r="BE1472"/>
  <c r="BE1477"/>
  <c r="BE1501"/>
  <c r="BE1507"/>
  <c r="BE1531"/>
  <c r="BE1549"/>
  <c r="BE1567"/>
  <c r="BE1573"/>
  <c r="BE1580"/>
  <c r="BE1600"/>
  <c r="BE1603"/>
  <c r="BE1606"/>
  <c r="BE1609"/>
  <c r="BE1613"/>
  <c r="BE1616"/>
  <c r="BE1620"/>
  <c r="BE1623"/>
  <c r="BE1626"/>
  <c r="BE1629"/>
  <c r="BE1633"/>
  <c r="BE1636"/>
  <c r="BE144"/>
  <c r="BE177"/>
  <c r="BE187"/>
  <c r="BE206"/>
  <c r="BE232"/>
  <c r="BE242"/>
  <c r="BE331"/>
  <c r="BE360"/>
  <c r="BE367"/>
  <c r="BE376"/>
  <c r="BE385"/>
  <c r="BE414"/>
  <c r="BE416"/>
  <c r="BE444"/>
  <c r="BE452"/>
  <c r="BE461"/>
  <c r="BE480"/>
  <c r="BE486"/>
  <c r="BE536"/>
  <c r="BE658"/>
  <c r="BE663"/>
  <c r="BE669"/>
  <c r="BE699"/>
  <c r="BE745"/>
  <c r="BE760"/>
  <c r="BE768"/>
  <c r="BE778"/>
  <c r="BE785"/>
  <c r="BE808"/>
  <c r="BE846"/>
  <c r="BE860"/>
  <c r="BE876"/>
  <c r="BE889"/>
  <c r="BE909"/>
  <c r="BE951"/>
  <c r="BE982"/>
  <c r="BE986"/>
  <c r="BE1058"/>
  <c r="BE1073"/>
  <c r="BE1077"/>
  <c r="BE1129"/>
  <c r="BE1139"/>
  <c r="BE1177"/>
  <c r="BE1182"/>
  <c r="BE1190"/>
  <c r="BE1194"/>
  <c r="BE1211"/>
  <c r="BE1219"/>
  <c r="BE1223"/>
  <c r="BE1227"/>
  <c r="BE1259"/>
  <c r="BE1317"/>
  <c r="BE1322"/>
  <c r="BE1362"/>
  <c r="BE1367"/>
  <c r="BE1485"/>
  <c r="BE1514"/>
  <c r="BE1597"/>
  <c r="E50"/>
  <c r="BE165"/>
  <c r="BE211"/>
  <c r="BE268"/>
  <c r="BE325"/>
  <c r="BE343"/>
  <c r="BE395"/>
  <c r="BE435"/>
  <c r="BE448"/>
  <c r="BE491"/>
  <c r="BE528"/>
  <c r="BE549"/>
  <c r="BE571"/>
  <c r="BE601"/>
  <c r="BE620"/>
  <c r="BE631"/>
  <c r="BE642"/>
  <c r="BE683"/>
  <c r="BE696"/>
  <c r="BE729"/>
  <c r="BE749"/>
  <c r="BE773"/>
  <c r="BE781"/>
  <c r="BE820"/>
  <c r="BE931"/>
  <c r="BE936"/>
  <c r="BE946"/>
  <c r="BE974"/>
  <c r="BE979"/>
  <c r="BE1014"/>
  <c r="BE1018"/>
  <c r="BE1023"/>
  <c r="BE1028"/>
  <c r="BE1049"/>
  <c r="BE1081"/>
  <c r="BE1086"/>
  <c r="BE1091"/>
  <c r="BE1095"/>
  <c r="BE1100"/>
  <c r="BE1124"/>
  <c r="BE1146"/>
  <c r="BE1158"/>
  <c r="BE1161"/>
  <c r="BE1165"/>
  <c r="BE1198"/>
  <c r="BE1206"/>
  <c r="BE1215"/>
  <c r="BE1377"/>
  <c r="BE1389"/>
  <c r="BE1413"/>
  <c r="BE1462"/>
  <c r="BE1561"/>
  <c r="BE1594"/>
  <c r="J56"/>
  <c r="BE198"/>
  <c r="BE222"/>
  <c r="BE227"/>
  <c r="BE294"/>
  <c r="BE406"/>
  <c r="BE409"/>
  <c r="BE421"/>
  <c r="BE440"/>
  <c r="BE504"/>
  <c r="BE509"/>
  <c r="BE532"/>
  <c r="BE544"/>
  <c r="BE554"/>
  <c r="BE559"/>
  <c r="BE577"/>
  <c r="BE674"/>
  <c r="BE726"/>
  <c r="BE739"/>
  <c r="BE790"/>
  <c r="BE794"/>
  <c r="BE798"/>
  <c r="BE803"/>
  <c r="BE834"/>
  <c r="BE897"/>
  <c r="BE914"/>
  <c r="BE956"/>
  <c r="BE964"/>
  <c r="BE1037"/>
  <c r="BE1041"/>
  <c r="BE1045"/>
  <c r="BE1053"/>
  <c r="BE1063"/>
  <c r="BE1068"/>
  <c r="BE1103"/>
  <c r="BE1107"/>
  <c r="BE1114"/>
  <c r="BE1134"/>
  <c r="BE1152"/>
  <c r="BE1243"/>
  <c r="BE1291"/>
  <c r="BE1307"/>
  <c r="BE1325"/>
  <c r="BE1329"/>
  <c r="BE1338"/>
  <c r="BE1372"/>
  <c r="BE1406"/>
  <c r="BE1410"/>
  <c r="BE1443"/>
  <c r="BE1467"/>
  <c r="BE1493"/>
  <c r="BE1554"/>
  <c i="3" r="F54"/>
  <c r="F55"/>
  <c r="BE116"/>
  <c r="BE122"/>
  <c r="BE213"/>
  <c r="BE225"/>
  <c r="BE96"/>
  <c r="BE109"/>
  <c r="BE128"/>
  <c r="BE159"/>
  <c r="BE172"/>
  <c r="BE200"/>
  <c r="E48"/>
  <c r="J52"/>
  <c r="J89"/>
  <c r="BE102"/>
  <c r="BE153"/>
  <c r="BE209"/>
  <c r="BE222"/>
  <c r="J54"/>
  <c r="BE138"/>
  <c r="BE183"/>
  <c r="BE191"/>
  <c r="BE219"/>
  <c i="2" r="J88"/>
  <c r="BE135"/>
  <c r="BE147"/>
  <c r="BE156"/>
  <c r="BE171"/>
  <c r="BE198"/>
  <c r="BE204"/>
  <c r="BE222"/>
  <c r="BE225"/>
  <c r="E50"/>
  <c r="F91"/>
  <c r="BE117"/>
  <c r="BE125"/>
  <c r="BE128"/>
  <c r="BE132"/>
  <c r="BE142"/>
  <c r="BE159"/>
  <c r="BE162"/>
  <c r="BE165"/>
  <c r="BE168"/>
  <c r="BE174"/>
  <c r="BE192"/>
  <c r="BE195"/>
  <c r="BE201"/>
  <c r="BE97"/>
  <c r="BE99"/>
  <c r="BE105"/>
  <c r="BE108"/>
  <c r="BE111"/>
  <c r="BE151"/>
  <c r="BE178"/>
  <c r="BE184"/>
  <c r="BE186"/>
  <c r="BE211"/>
  <c r="BE102"/>
  <c r="BE114"/>
  <c r="BE119"/>
  <c r="BE122"/>
  <c r="BE137"/>
  <c r="BE140"/>
  <c r="BE145"/>
  <c r="BE149"/>
  <c r="BE153"/>
  <c r="BE181"/>
  <c r="BE189"/>
  <c r="BE208"/>
  <c r="BE216"/>
  <c r="BE219"/>
  <c i="3" r="J34"/>
  <c i="1" r="AW57"/>
  <c i="6" r="F39"/>
  <c i="1" r="BD61"/>
  <c i="10" r="F34"/>
  <c i="1" r="BA65"/>
  <c i="10" r="F37"/>
  <c i="1" r="BD65"/>
  <c i="11" r="J34"/>
  <c i="1" r="AW66"/>
  <c i="3" r="F36"/>
  <c i="1" r="BC57"/>
  <c i="3" r="F34"/>
  <c i="1" r="BA57"/>
  <c i="4" r="F39"/>
  <c i="1" r="BD59"/>
  <c i="4" r="F36"/>
  <c i="1" r="BA59"/>
  <c i="8" r="F37"/>
  <c i="1" r="BB63"/>
  <c i="5" r="F36"/>
  <c i="1" r="BA60"/>
  <c i="5" r="F38"/>
  <c i="1" r="BC60"/>
  <c i="6" r="F37"/>
  <c i="1" r="BB61"/>
  <c i="9" r="F38"/>
  <c i="1" r="BC64"/>
  <c r="AS54"/>
  <c i="2" r="F37"/>
  <c i="1" r="BB56"/>
  <c r="BB55"/>
  <c i="5" r="F39"/>
  <c i="1" r="BD60"/>
  <c i="6" r="F36"/>
  <c i="1" r="BA61"/>
  <c i="7" r="F36"/>
  <c i="1" r="BA62"/>
  <c i="8" r="J36"/>
  <c i="1" r="AW63"/>
  <c i="4" r="F38"/>
  <c i="1" r="BC59"/>
  <c i="4" r="J36"/>
  <c i="1" r="AW59"/>
  <c i="3" r="F37"/>
  <c i="1" r="BD57"/>
  <c i="8" r="F36"/>
  <c i="1" r="BA63"/>
  <c i="8" r="F39"/>
  <c i="1" r="BD63"/>
  <c i="10" r="J30"/>
  <c i="2" r="F39"/>
  <c i="1" r="BD56"/>
  <c r="BD55"/>
  <c i="3" r="F35"/>
  <c i="1" r="BB57"/>
  <c i="5" r="F37"/>
  <c i="1" r="BB60"/>
  <c i="6" r="J36"/>
  <c i="1" r="AW61"/>
  <c i="7" r="J36"/>
  <c i="1" r="AW62"/>
  <c i="7" r="F39"/>
  <c i="1" r="BD62"/>
  <c i="7" r="F38"/>
  <c i="1" r="BC62"/>
  <c i="9" r="F39"/>
  <c i="1" r="BD64"/>
  <c i="9" r="J36"/>
  <c i="1" r="AW64"/>
  <c i="10" r="F35"/>
  <c i="1" r="BB65"/>
  <c i="10" r="F36"/>
  <c i="1" r="BC65"/>
  <c i="11" r="F34"/>
  <c i="1" r="BA66"/>
  <c i="2" r="F38"/>
  <c i="1" r="BC56"/>
  <c r="BC55"/>
  <c i="8" r="F38"/>
  <c i="1" r="BC63"/>
  <c i="11" r="F36"/>
  <c i="1" r="BC66"/>
  <c i="2" r="F36"/>
  <c i="1" r="BA56"/>
  <c r="BA55"/>
  <c r="AW55"/>
  <c i="5" r="J36"/>
  <c i="1" r="AW60"/>
  <c i="6" r="F38"/>
  <c i="1" r="BC61"/>
  <c i="7" r="F37"/>
  <c i="1" r="BB62"/>
  <c i="9" r="F36"/>
  <c i="1" r="BA64"/>
  <c i="9" r="F37"/>
  <c i="1" r="BB64"/>
  <c i="10" r="J34"/>
  <c i="1" r="AW65"/>
  <c i="11" r="F35"/>
  <c i="1" r="BB66"/>
  <c i="11" r="F37"/>
  <c i="1" r="BD66"/>
  <c i="2" r="J36"/>
  <c i="1" r="AW56"/>
  <c i="4" r="F37"/>
  <c i="1" r="BB59"/>
  <c i="6" l="1" r="T98"/>
  <c i="4" r="T672"/>
  <c r="P240"/>
  <c r="R672"/>
  <c r="P425"/>
  <c i="2" r="T95"/>
  <c r="T94"/>
  <c i="4" r="P163"/>
  <c r="P126"/>
  <c i="2" r="R95"/>
  <c r="R94"/>
  <c i="4" r="R163"/>
  <c r="R126"/>
  <c r="R125"/>
  <c i="3" r="R93"/>
  <c r="R92"/>
  <c r="T93"/>
  <c r="T92"/>
  <c i="4" r="T240"/>
  <c i="2" r="P95"/>
  <c r="P94"/>
  <c i="1" r="AU56"/>
  <c i="6" r="P140"/>
  <c r="P99"/>
  <c r="P98"/>
  <c i="1" r="AU61"/>
  <c i="3" r="P136"/>
  <c r="P93"/>
  <c r="P92"/>
  <c i="1" r="AU57"/>
  <c i="6" r="R99"/>
  <c i="4" r="P672"/>
  <c r="T425"/>
  <c i="8" r="P91"/>
  <c r="P90"/>
  <c i="1" r="AU63"/>
  <c i="6" r="R140"/>
  <c i="1" r="AG65"/>
  <c i="4" r="BK127"/>
  <c r="J127"/>
  <c r="J65"/>
  <c r="BK163"/>
  <c r="J163"/>
  <c r="J69"/>
  <c i="7" r="BK90"/>
  <c r="J90"/>
  <c r="J64"/>
  <c i="11" r="BK81"/>
  <c r="J81"/>
  <c r="J83"/>
  <c r="J61"/>
  <c i="6" r="BK140"/>
  <c r="J140"/>
  <c r="J69"/>
  <c i="9" r="BK90"/>
  <c r="BK140"/>
  <c r="J140"/>
  <c r="J66"/>
  <c i="4" r="BK135"/>
  <c r="J135"/>
  <c r="J67"/>
  <c r="BK240"/>
  <c r="J240"/>
  <c r="J72"/>
  <c r="BK672"/>
  <c r="J672"/>
  <c r="J84"/>
  <c i="6" r="BK99"/>
  <c r="J99"/>
  <c r="J64"/>
  <c i="8" r="BK91"/>
  <c r="J91"/>
  <c r="J64"/>
  <c i="2" r="BK95"/>
  <c r="J95"/>
  <c r="J64"/>
  <c r="BK214"/>
  <c r="J214"/>
  <c r="J71"/>
  <c i="3" r="BK94"/>
  <c r="J94"/>
  <c r="J61"/>
  <c r="BK136"/>
  <c r="J136"/>
  <c r="J65"/>
  <c r="BK189"/>
  <c r="J189"/>
  <c r="J68"/>
  <c i="5" r="BK91"/>
  <c r="J91"/>
  <c r="J65"/>
  <c i="7" r="J95"/>
  <c r="J66"/>
  <c i="4" r="BK126"/>
  <c r="J126"/>
  <c r="J64"/>
  <c i="3" r="J120"/>
  <c r="J63"/>
  <c i="7" r="F35"/>
  <c i="1" r="AZ62"/>
  <c r="BD58"/>
  <c r="BC58"/>
  <c r="AY58"/>
  <c i="9" r="J35"/>
  <c i="1" r="AV64"/>
  <c r="AT64"/>
  <c i="11" r="J30"/>
  <c i="1" r="AG66"/>
  <c r="AX55"/>
  <c i="3" r="J33"/>
  <c i="1" r="AV57"/>
  <c r="AT57"/>
  <c i="4" r="J35"/>
  <c i="1" r="AV59"/>
  <c r="AT59"/>
  <c i="5" r="F35"/>
  <c i="1" r="AZ60"/>
  <c i="8" r="J35"/>
  <c i="1" r="AV63"/>
  <c r="AT63"/>
  <c i="2" r="J35"/>
  <c i="1" r="AV56"/>
  <c r="AT56"/>
  <c i="7" r="J35"/>
  <c i="1" r="AV62"/>
  <c r="AT62"/>
  <c i="8" r="F35"/>
  <c i="1" r="AZ63"/>
  <c i="10" r="F33"/>
  <c i="1" r="AZ65"/>
  <c i="2" r="F35"/>
  <c i="1" r="AZ56"/>
  <c r="AZ55"/>
  <c r="AV55"/>
  <c r="AT55"/>
  <c r="BB58"/>
  <c r="AX58"/>
  <c i="10" r="J33"/>
  <c i="1" r="AV65"/>
  <c r="AT65"/>
  <c r="AN65"/>
  <c i="11" r="F33"/>
  <c i="1" r="AZ66"/>
  <c i="4" r="F35"/>
  <c i="1" r="AZ59"/>
  <c i="6" r="F35"/>
  <c i="1" r="AZ61"/>
  <c r="AU55"/>
  <c r="AY55"/>
  <c i="3" r="F33"/>
  <c i="1" r="AZ57"/>
  <c i="5" r="J35"/>
  <c i="1" r="AV60"/>
  <c r="AT60"/>
  <c i="6" r="J35"/>
  <c i="1" r="AV61"/>
  <c r="AT61"/>
  <c i="9" r="F35"/>
  <c i="1" r="AZ64"/>
  <c r="BA58"/>
  <c r="AW58"/>
  <c i="11" r="J33"/>
  <c i="1" r="AV66"/>
  <c r="AT66"/>
  <c r="AN66"/>
  <c i="9" l="1" r="BK89"/>
  <c r="J89"/>
  <c r="J63"/>
  <c i="4" r="P125"/>
  <c i="1" r="AU59"/>
  <c i="4" r="T126"/>
  <c r="T125"/>
  <c i="6" r="R98"/>
  <c i="5" r="BK90"/>
  <c r="J90"/>
  <c r="J64"/>
  <c i="6" r="BK98"/>
  <c r="J98"/>
  <c r="J63"/>
  <c i="9" r="J90"/>
  <c r="J64"/>
  <c i="11" r="J59"/>
  <c i="3" r="BK93"/>
  <c r="BK92"/>
  <c r="J92"/>
  <c i="2" r="BK94"/>
  <c r="J94"/>
  <c i="7" r="BK89"/>
  <c r="J89"/>
  <c r="J63"/>
  <c i="8" r="BK90"/>
  <c r="J90"/>
  <c r="J63"/>
  <c i="11" r="J39"/>
  <c i="10" r="J39"/>
  <c i="4" r="BK125"/>
  <c r="J125"/>
  <c i="3" r="J30"/>
  <c i="1" r="AG57"/>
  <c r="AU58"/>
  <c r="BA54"/>
  <c r="W30"/>
  <c i="2" r="J32"/>
  <c i="1" r="AG56"/>
  <c r="AG55"/>
  <c r="AZ58"/>
  <c r="AV58"/>
  <c r="AT58"/>
  <c i="4" r="J32"/>
  <c i="1" r="AG59"/>
  <c r="BB54"/>
  <c r="AX54"/>
  <c r="BD54"/>
  <c r="W33"/>
  <c r="BC54"/>
  <c r="AY54"/>
  <c i="9" r="J32"/>
  <c i="1" r="AG64"/>
  <c i="2" l="1" r="J41"/>
  <c i="1" r="AN55"/>
  <c i="3" r="J39"/>
  <c i="9" r="J41"/>
  <c i="2" r="J63"/>
  <c i="3" r="J93"/>
  <c r="J60"/>
  <c i="5" r="BK89"/>
  <c r="J89"/>
  <c r="J63"/>
  <c i="3" r="J59"/>
  <c i="4" r="J41"/>
  <c r="J63"/>
  <c i="1" r="AN59"/>
  <c r="AN64"/>
  <c r="AN57"/>
  <c r="AN56"/>
  <c r="AU54"/>
  <c r="AZ54"/>
  <c r="W29"/>
  <c r="W32"/>
  <c i="7" r="J32"/>
  <c i="1" r="AG62"/>
  <c r="AN62"/>
  <c i="6" r="J32"/>
  <c i="1" r="AG61"/>
  <c r="AW54"/>
  <c r="AK30"/>
  <c i="8" r="J32"/>
  <c i="1" r="AG63"/>
  <c r="W31"/>
  <c i="7" l="1" r="J41"/>
  <c i="6" r="J41"/>
  <c i="8" r="J41"/>
  <c i="1" r="AN63"/>
  <c r="AN61"/>
  <c r="AV54"/>
  <c r="AK29"/>
  <c i="5" r="J32"/>
  <c i="1" r="AG60"/>
  <c r="AG58"/>
  <c r="AN58"/>
  <c i="5" l="1" r="J41"/>
  <c i="1" r="AN60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<sst xmlns="http://schemas.openxmlformats.org/spreadsheetml/2006/main">
  <si>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</si>
  <si>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</si>
  <si>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</si>
  <si>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</si>
  <si>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</si>
  <si>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{ecd1fa4a-9ef4-4ffa-97a5-8ff7a1847b6f}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</si>
  <si>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</si>
  <si>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</si>
  <si>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</si>
  <si>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</si>
  <si>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</si>
  <si>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</si>
  <si>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</si>
  <si>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</si>
  <si>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VVZ_BYST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</si>
  <si>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</si>
  <si>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</si>
  <si>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Bystřice (Bystryca), nádražní budova</t>
  </si>
  <si>
    <t>KSO:</t>
  </si>
  <si>
    <t/>
  </si>
  <si>
    <t>CC-CZ:</t>
  </si>
  <si>
    <t>Místo:</t>
  </si>
  <si>
    <t xml:space="preserve"> </t>
  </si>
  <si>
    <t>Datum:</t>
  </si>
  <si>
    <t>26. 7. 2022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</si>
  <si>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</si>
  <si>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</si>
  <si>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</si>
  <si>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</si>
  <si>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</si>
  <si>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</si>
  <si>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</si>
  <si>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</si>
  <si>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</si>
  <si>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</si>
  <si>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</si>
  <si>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</si>
  <si>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</si>
  <si>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</si>
  <si>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</si>
  <si>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</si>
  <si>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</si>
  <si>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</si>
  <si>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</si>
  <si>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</si>
  <si>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</si>
  <si>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</si>
  <si>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</si>
  <si>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</si>
  <si>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</si>
  <si>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</si>
  <si>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</si>
  <si>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</si>
  <si>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</si>
  <si>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</si>
  <si>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</si>
  <si>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</si>
  <si>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</si>
  <si>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</si>
  <si>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</si>
  <si>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</si>
  <si>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</si>
  <si>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</si>
  <si>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</si>
  <si>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</si>
  <si>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</si>
  <si>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</si>
  <si>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</si>
  <si>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</si>
  <si>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</si>
  <si>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</si>
  <si>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</si>
  <si>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</si>
  <si>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E.1</t>
  </si>
  <si>
    <t>Revize přípojek</t>
  </si>
  <si>
    <t>ING</t>
  </si>
  <si>
    <t>1</t>
  </si>
  <si>
    <t>{735a64b4-a9fa-4b5c-b142-099507e09b85}</t>
  </si>
  <si>
    <t>2</t>
  </si>
  <si>
    <t>/</t>
  </si>
  <si>
    <t>E.1.5.1</t>
  </si>
  <si>
    <t>Revize připojky kanalizace</t>
  </si>
  <si>
    <t>Soupis</t>
  </si>
  <si>
    <t>{db5ffe8f-7a53-49aa-a9e8-1d8bd4e09fdc}</t>
  </si>
  <si>
    <t>E.1.8</t>
  </si>
  <si>
    <t>Zpevněné plochy</t>
  </si>
  <si>
    <t>STA</t>
  </si>
  <si>
    <t>{9abc0548-be9f-4986-b03d-f9fe2b48417c}</t>
  </si>
  <si>
    <t>E.2</t>
  </si>
  <si>
    <t>Pozemní objekty</t>
  </si>
  <si>
    <t>{e34c3b34-2e29-4a77-aa8e-57fea84488e3}</t>
  </si>
  <si>
    <t>E.2. 1.1</t>
  </si>
  <si>
    <t>Nádražní budova-stavební část</t>
  </si>
  <si>
    <t>{c47e9be8-c439-46c7-8f28-0af367117175}</t>
  </si>
  <si>
    <t>E.2. 5</t>
  </si>
  <si>
    <t>Demolice</t>
  </si>
  <si>
    <t>{ecea2d83-75e6-461b-a0fd-f4887729153d}</t>
  </si>
  <si>
    <t>E.2. 6</t>
  </si>
  <si>
    <t>Zdravotně technické instalace</t>
  </si>
  <si>
    <t>{5ef9ab66-a452-4281-9ac6-c694515829d8}</t>
  </si>
  <si>
    <t>E.2. 8</t>
  </si>
  <si>
    <t>Vzduchotechnická zařízení</t>
  </si>
  <si>
    <t>{b7fa30d9-2eb3-432e-9a81-5ba22cf7e345}</t>
  </si>
  <si>
    <t>E.2.10</t>
  </si>
  <si>
    <t>Umělé osvětlení a vnitřní silnoproudé rozvody</t>
  </si>
  <si>
    <t>{625a376f-34e1-48f0-87e9-f681ccc3ff4c}</t>
  </si>
  <si>
    <t>E.2.11</t>
  </si>
  <si>
    <t>Hromosvod</t>
  </si>
  <si>
    <t>{fbc68e08-2cf0-4627-9b1c-f4bed40d7409}</t>
  </si>
  <si>
    <t>ON</t>
  </si>
  <si>
    <t>Ostatní náklady</t>
  </si>
  <si>
    <t>OST</t>
  </si>
  <si>
    <t>{08f254f7-9017-431b-a636-d1ab04beec76}</t>
  </si>
  <si>
    <t>SO 98-98</t>
  </si>
  <si>
    <t>Všeobecný objekt</t>
  </si>
  <si>
    <t>{b0d553a6-5d8b-486a-88f9-9ab5f47db16f}</t>
  </si>
  <si>
    <t>KRYCÍ LIST SOUPISU PRACÍ</t>
  </si>
  <si>
    <t>Objekt:</t>
  </si>
  <si>
    <t>E.1 - Revize přípojek</t>
  </si>
  <si>
    <t>Soupis:</t>
  </si>
  <si>
    <t>E.1.5.1 - Revize připojky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</si>
  <si>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</si>
  <si>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</si>
  <si>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</si>
  <si>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</si>
  <si>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</si>
  <si>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</si>
  <si>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</si>
  <si>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</si>
  <si>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</si>
  <si>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</si>
  <si>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</si>
  <si>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</si>
  <si>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</si>
  <si>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</si>
  <si>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</si>
  <si>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</si>
  <si>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</si>
  <si>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</si>
  <si>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</si>
  <si>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</si>
  <si>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</si>
  <si>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</si>
  <si>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</si>
  <si>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</si>
  <si>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</si>
  <si>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</si>
  <si>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</si>
  <si>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</si>
  <si>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</si>
  <si>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</si>
  <si>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</si>
  <si>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132212211.R</t>
  </si>
  <si>
    <t>Hloubení rýh š do 2000 mm v soudržných horninách třídy těžitelnosti I skupiny 3 ručně - 20%</t>
  </si>
  <si>
    <t>m3</t>
  </si>
  <si>
    <t>R-položka</t>
  </si>
  <si>
    <t>4</t>
  </si>
  <si>
    <t>-1903646146</t>
  </si>
  <si>
    <t>PP</t>
  </si>
  <si>
    <t>132251101</t>
  </si>
  <si>
    <t>Hloubení rýh nezapažených š do 800 mm v hornině třídy těžitelnosti I skupiny 3 objem do 20 m3 strojně</t>
  </si>
  <si>
    <t>CS ÚRS 2022 02</t>
  </si>
  <si>
    <t>-1915303020</t>
  </si>
  <si>
    <t>Hloubení nezapažených rýh šířky do 800 mm strojně s urovnáním dna do předepsaného profilu a spádu v hornině třídy těžitelnosti I skupiny 3 do 20 m3</t>
  </si>
  <si>
    <t>Online PSC</t>
  </si>
  <si>
    <t>https://podminky.urs.cz/item/CS_URS_2022_02/132251101</t>
  </si>
  <si>
    <t>3</t>
  </si>
  <si>
    <t>132251252</t>
  </si>
  <si>
    <t>Hloubení rýh nezapažených š do 2000 mm v hornině třídy těžitelnosti I skupiny 3 objem do 50 m3 strojně</t>
  </si>
  <si>
    <t>2079193709</t>
  </si>
  <si>
    <t>Hloubení nezapažených rýh šířky přes 800 do 2 000 mm strojně s urovnáním dna do předepsaného profilu a spádu v hornině třídy těžitelnosti I skupiny 3 přes 20 do 50 m3</t>
  </si>
  <si>
    <t>https://podminky.urs.cz/item/CS_URS_2022_02/132251252</t>
  </si>
  <si>
    <t>8</t>
  </si>
  <si>
    <t>162751117</t>
  </si>
  <si>
    <t>Vodorovné přemístění přes 9 000 do 10000 m výkopku/sypaniny z horniny třídy těžitelnosti I skupiny 1 až 3</t>
  </si>
  <si>
    <t>-987829541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</si>
  <si>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</si>
  <si>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</si>
  <si>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10</t>
  </si>
  <si>
    <t>171201231</t>
  </si>
  <si>
    <t>Poplatek za uložení zeminy a kamení na recyklační skládce (skládkovné) kód odpadu 17 05 04</t>
  </si>
  <si>
    <t>t</t>
  </si>
  <si>
    <t>1144977457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</si>
  <si>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</si>
  <si>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</si>
  <si>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9</t>
  </si>
  <si>
    <t>171251201</t>
  </si>
  <si>
    <t>Uložení sypaniny na skládky nebo meziskládky</t>
  </si>
  <si>
    <t>1076025943</t>
  </si>
  <si>
    <t>Uložení sypaniny na skládky nebo meziskládky bez hutnění s upravením uložené sypaniny do předepsaného tvaru</t>
  </si>
  <si>
    <t>https://podminky.urs.cz/item/CS_URS_2022_02/171251201</t>
  </si>
  <si>
    <t>6</t>
  </si>
  <si>
    <t>174151101</t>
  </si>
  <si>
    <t>Zásyp jam, šachet rýh nebo kolem objektů sypaninou se zhutněním</t>
  </si>
  <si>
    <t>-240385652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</si>
  <si>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</si>
  <si>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</si>
  <si>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7</t>
  </si>
  <si>
    <t>M</t>
  </si>
  <si>
    <t>58344197</t>
  </si>
  <si>
    <t>štěrkodrť frakce 0/63</t>
  </si>
  <si>
    <t>-1419987507</t>
  </si>
  <si>
    <t>175111101</t>
  </si>
  <si>
    <t>Obsypání potrubí ručně sypaninou bez prohození, uloženou do 3 m</t>
  </si>
  <si>
    <t>-1249968942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</si>
  <si>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</si>
  <si>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https://podminky.urs.cz/item/CS_URS_2022_02/175111101</t>
  </si>
  <si>
    <t>5</t>
  </si>
  <si>
    <t>58333625</t>
  </si>
  <si>
    <t>kamenivo těžené hrubé frakce 4/8</t>
  </si>
  <si>
    <t>-2076873453</t>
  </si>
  <si>
    <t>Vodorovné konstrukce</t>
  </si>
  <si>
    <t>11</t>
  </si>
  <si>
    <t>451572111</t>
  </si>
  <si>
    <t>Lože pod potrubí otevřený výkop z kameniva drobného těženého</t>
  </si>
  <si>
    <t>-1992903337</t>
  </si>
  <si>
    <t>Lože pod potrubí, stoky a drobné objekty v otevřeném výkopu z kameniva drobného těženého 0 až 4 mm</t>
  </si>
  <si>
    <t>https://podminky.urs.cz/item/CS_URS_2022_02/451572111</t>
  </si>
  <si>
    <t>12</t>
  </si>
  <si>
    <t>452311151</t>
  </si>
  <si>
    <t>Podkladní desky z betonu prostého tř. C 20/25 otevřený výkop</t>
  </si>
  <si>
    <t>-584040158</t>
  </si>
  <si>
    <t>Podkladní a zajišťovací konstrukce z betonu prostého v otevřeném výkopu desky pod potrubí, stoky a drobné objekty z betonu tř. C 20/25</t>
  </si>
  <si>
    <t>https://podminky.urs.cz/item/CS_URS_2022_02/452311151</t>
  </si>
  <si>
    <t>Trubní vedení</t>
  </si>
  <si>
    <t>20</t>
  </si>
  <si>
    <t>871313121</t>
  </si>
  <si>
    <t>Montáž kanalizačního potrubí z PVC těsněné gumovým kroužkem otevřený výkop sklon do 20 % DN 160</t>
  </si>
  <si>
    <t>m</t>
  </si>
  <si>
    <t>39498879</t>
  </si>
  <si>
    <t>Montáž kanalizačního potrubí z plastů z tvrdého PVC těsněných gumovým kroužkem v otevřeném výkopu ve sklonu do 20 % DN 160</t>
  </si>
  <si>
    <t>https://podminky.urs.cz/item/CS_URS_2022_02/871313121</t>
  </si>
  <si>
    <t>28611164</t>
  </si>
  <si>
    <t>trubka kanalizační PVC DN 160x1000mm SN8</t>
  </si>
  <si>
    <t>1377609484</t>
  </si>
  <si>
    <t>22</t>
  </si>
  <si>
    <t>877275211</t>
  </si>
  <si>
    <t>Montáž tvarovek z tvrdého PVC-systém KG nebo z polypropylenu-systém KG 2000 jednoosé DN 125</t>
  </si>
  <si>
    <t>kus</t>
  </si>
  <si>
    <t>1608678444</t>
  </si>
  <si>
    <t>Montáž tvarovek na kanalizačním potrubí z trub z plastu z tvrdého PVC nebo z polypropylenu v otevřeném výkopu jednoosých DN 125</t>
  </si>
  <si>
    <t>https://podminky.urs.cz/item/CS_URS_2022_02/877275211</t>
  </si>
  <si>
    <t>23</t>
  </si>
  <si>
    <t>OSM.221830.R</t>
  </si>
  <si>
    <t>KGUS přech. kam./PVC DN 125 SN8</t>
  </si>
  <si>
    <t>43021687</t>
  </si>
  <si>
    <t>24</t>
  </si>
  <si>
    <t>877315211</t>
  </si>
  <si>
    <t>Montáž tvarovek z tvrdého PVC-systém KG nebo z polypropylenu-systém KG 2000 jednoosé DN 160</t>
  </si>
  <si>
    <t>-1029268930</t>
  </si>
  <si>
    <t>Montáž tvarovek na kanalizačním potrubí z trub z plastu z tvrdého PVC nebo z polypropylenu v otevřeném výkopu jednoosých DN 160</t>
  </si>
  <si>
    <t>https://podminky.urs.cz/item/CS_URS_2022_02/877315211</t>
  </si>
  <si>
    <t>25</t>
  </si>
  <si>
    <t>PPL.KGR150125.R</t>
  </si>
  <si>
    <t>KG redukce DN150x125</t>
  </si>
  <si>
    <t>-426212936</t>
  </si>
  <si>
    <t>26</t>
  </si>
  <si>
    <t>PPL.KGB15015.R</t>
  </si>
  <si>
    <t>KG koleno 15° DN150</t>
  </si>
  <si>
    <t>128</t>
  </si>
  <si>
    <t>-645792799</t>
  </si>
  <si>
    <t>27</t>
  </si>
  <si>
    <t>PPL.KGB15030.R</t>
  </si>
  <si>
    <t>KG koleno 30° DN150</t>
  </si>
  <si>
    <t>557354737</t>
  </si>
  <si>
    <t>28</t>
  </si>
  <si>
    <t>PPL.KGB15045.R</t>
  </si>
  <si>
    <t>KG koleno 45° DN150</t>
  </si>
  <si>
    <t>-684808659</t>
  </si>
  <si>
    <t>13</t>
  </si>
  <si>
    <t>890311811</t>
  </si>
  <si>
    <t>Bourání šachet ze ŽB ručně obestavěného prostoru do 1,5 m3</t>
  </si>
  <si>
    <t>-1089349784</t>
  </si>
  <si>
    <t>Bourání šachet a jímek ručně velikosti obestavěného prostoru do 1,5 m3 ze železobetonu</t>
  </si>
  <si>
    <t>https://podminky.urs.cz/item/CS_URS_2022_02/890311811</t>
  </si>
  <si>
    <t>14</t>
  </si>
  <si>
    <t>894812202</t>
  </si>
  <si>
    <t>Revizní a čistící šachta z PP šachtové dno DN 425/150 průtočné 30°,60°,90°</t>
  </si>
  <si>
    <t>-588233665</t>
  </si>
  <si>
    <t>Revizní a čistící šachta z polypropylenu PP pro hladké trouby DN 425 šachtové dno (DN šachty / DN trubního vedení) DN 425/150 průtočné 30°,60°,90°</t>
  </si>
  <si>
    <t>https://podminky.urs.cz/item/CS_URS_2022_02/894812202</t>
  </si>
  <si>
    <t>894812203</t>
  </si>
  <si>
    <t>Revizní a čistící šachta z PP šachtové dno DN 425/150 s přítokem tvaru T</t>
  </si>
  <si>
    <t>1804509844</t>
  </si>
  <si>
    <t>Revizní a čistící šachta z polypropylenu PP pro hladké trouby DN 425 šachtové dno (DN šachty / DN trubního vedení) DN 425/150 s přítokem tvaru T</t>
  </si>
  <si>
    <t>https://podminky.urs.cz/item/CS_URS_2022_02/894812203</t>
  </si>
  <si>
    <t>16</t>
  </si>
  <si>
    <t>894812231</t>
  </si>
  <si>
    <t>Revizní a čistící šachta z PP DN 425 šachtová roura korugovaná bez hrdla světlé hloubky 1500 mm</t>
  </si>
  <si>
    <t>-2049380428</t>
  </si>
  <si>
    <t>Revizní a čistící šachta z polypropylenu PP pro hladké trouby DN 425 roura šachtová korugovaná bez hrdla, světlé hloubky 1500 mm</t>
  </si>
  <si>
    <t>https://podminky.urs.cz/item/CS_URS_2022_02/894812231</t>
  </si>
  <si>
    <t>17</t>
  </si>
  <si>
    <t>894812241</t>
  </si>
  <si>
    <t>Revizní a čistící šachta z PP DN 425 šachtová roura teleskopická světlé hloubky 375 mm</t>
  </si>
  <si>
    <t>776704598</t>
  </si>
  <si>
    <t>Revizní a čistící šachta z polypropylenu PP pro hladké trouby DN 425 roura šachtová korugovaná teleskopická (včetně těsnění) 375 mm</t>
  </si>
  <si>
    <t>https://podminky.urs.cz/item/CS_URS_2022_02/894812241</t>
  </si>
  <si>
    <t>18</t>
  </si>
  <si>
    <t>894812249</t>
  </si>
  <si>
    <t>Příplatek k rourám revizní a čistící šachty z PP DN 425 za uříznutí šachtové roury</t>
  </si>
  <si>
    <t>1522920300</t>
  </si>
  <si>
    <t>Revizní a čistící šachta z polypropylenu PP pro hladké trouby DN 425 roura šachtová korugovaná Příplatek k cenám 2231 - 2242 za uříznutí šachtové roury</t>
  </si>
  <si>
    <t>https://podminky.urs.cz/item/CS_URS_2022_02/894812249</t>
  </si>
  <si>
    <t>19</t>
  </si>
  <si>
    <t>894812251</t>
  </si>
  <si>
    <t>Revizní a čistící šachta z PP DN 425 poklop betonový s betonovým konusem pro třídu zatížení B125</t>
  </si>
  <si>
    <t>-61560933</t>
  </si>
  <si>
    <t>Revizní a čistící šachta z polypropylenu PP pro hladké trouby DN 425 poklop betonový (pro třídu zatížení) s betonovým konusem (B125)</t>
  </si>
  <si>
    <t>https://podminky.urs.cz/item/CS_URS_2022_02/894812251</t>
  </si>
  <si>
    <t>29</t>
  </si>
  <si>
    <t>899722111</t>
  </si>
  <si>
    <t>Krytí potrubí z plastů výstražnou fólií z PVC 20 cm</t>
  </si>
  <si>
    <t>-1522560609</t>
  </si>
  <si>
    <t>Krytí potrubí z plastů výstražnou fólií z PVC šířky 20 cm</t>
  </si>
  <si>
    <t>https://podminky.urs.cz/item/CS_URS_2022_02/899722111</t>
  </si>
  <si>
    <t>Ostatní konstrukce, bourání</t>
  </si>
  <si>
    <t>31</t>
  </si>
  <si>
    <t>113107043</t>
  </si>
  <si>
    <t>Odstranění podkladu živičných tl přes 100 do 150 mm při překopech ručně</t>
  </si>
  <si>
    <t>m2</t>
  </si>
  <si>
    <t>-1650711754</t>
  </si>
  <si>
    <t>Odstranění podkladů nebo krytů při překopech inženýrských sítí s přemístěním hmot na skládku ve vzdálenosti do 3 m nebo s naložením na dopravní prostředek ručně živičných, o tl. vrstvy přes 100 do 150 mm</t>
  </si>
  <si>
    <t>https://podminky.urs.cz/item/CS_URS_2022_02/113107043</t>
  </si>
  <si>
    <t>30</t>
  </si>
  <si>
    <t>919735113</t>
  </si>
  <si>
    <t>Řezání stávajícího živičného krytu hl přes 100 do 150 mm</t>
  </si>
  <si>
    <t>1911340549</t>
  </si>
  <si>
    <t>Řezání stávajícího živičného krytu nebo podkladu hloubky přes 100 do 150 mm</t>
  </si>
  <si>
    <t>https://podminky.urs.cz/item/CS_URS_2022_02/919735113</t>
  </si>
  <si>
    <t>32</t>
  </si>
  <si>
    <t>HZS1.R</t>
  </si>
  <si>
    <t>Přepojení a napojení do stávající kanalizace 2 ks</t>
  </si>
  <si>
    <t>hod</t>
  </si>
  <si>
    <t>1254362027</t>
  </si>
  <si>
    <t>33</t>
  </si>
  <si>
    <t>M1.R</t>
  </si>
  <si>
    <t xml:space="preserve">těsnění pro napojení  trubek D 150 mm</t>
  </si>
  <si>
    <t>ks</t>
  </si>
  <si>
    <t>1810433960</t>
  </si>
  <si>
    <t>997</t>
  </si>
  <si>
    <t>Přesun sutě</t>
  </si>
  <si>
    <t>34</t>
  </si>
  <si>
    <t>997221141</t>
  </si>
  <si>
    <t>Vodorovná doprava suti ze sypkých materiálů stavebním kolečkem do 50 m</t>
  </si>
  <si>
    <t>1812310494</t>
  </si>
  <si>
    <t>Vodorovná doprava suti stavebním kolečkem s naložením a se složením ze sypkých materiálů, na vzdálenost do 50 m</t>
  </si>
  <si>
    <t>https://podminky.urs.cz/item/CS_URS_2022_02/997221141</t>
  </si>
  <si>
    <t>35</t>
  </si>
  <si>
    <t>997221571</t>
  </si>
  <si>
    <t>Vodorovná doprava vybouraných hmot do 1 km</t>
  </si>
  <si>
    <t>27156433</t>
  </si>
  <si>
    <t>Vodorovná doprava vybouraných hmot bez naložení, ale se složením a s hrubým urovnáním na vzdálenost do 1 km</t>
  </si>
  <si>
    <t>https://podminky.urs.cz/item/CS_URS_2022_02/997221571</t>
  </si>
  <si>
    <t>36</t>
  </si>
  <si>
    <t>997221579</t>
  </si>
  <si>
    <t>Příplatek ZKD 1 km u vodorovné dopravy vybouraných hmot</t>
  </si>
  <si>
    <t>-1533855872</t>
  </si>
  <si>
    <t>Vodorovná doprava vybouraných hmot bez naložení, ale se složením a s hrubým urovnáním na vzdálenost Příplatek k ceně za každý další i započatý 1 km přes 1 km</t>
  </si>
  <si>
    <t>https://podminky.urs.cz/item/CS_URS_2022_02/997221579</t>
  </si>
  <si>
    <t>37</t>
  </si>
  <si>
    <t>997221612</t>
  </si>
  <si>
    <t>Nakládání vybouraných hmot na dopravní prostředky pro vodorovnou dopravu</t>
  </si>
  <si>
    <t>-1247438894</t>
  </si>
  <si>
    <t>Nakládání na dopravní prostředky pro vodorovnou dopravu vybouraných hmot</t>
  </si>
  <si>
    <t>https://podminky.urs.cz/item/CS_URS_2022_02/997221612</t>
  </si>
  <si>
    <t>38</t>
  </si>
  <si>
    <t>997221625</t>
  </si>
  <si>
    <t>Poplatek za uložení na skládce (skládkovné) stavebního odpadu železobetonového kód odpadu 17 01 01</t>
  </si>
  <si>
    <t>488234163</t>
  </si>
  <si>
    <t>Poplatek za uložení stavebního odpadu na skládce (skládkovné) z armovaného betonu zatříděného do Katalogu odpadů pod kódem 17 01 01</t>
  </si>
  <si>
    <t>https://podminky.urs.cz/item/CS_URS_2022_02/997221625</t>
  </si>
  <si>
    <t>39</t>
  </si>
  <si>
    <t>997221645</t>
  </si>
  <si>
    <t>Poplatek za uložení na skládce (skládkovné) odpadu asfaltového bez dehtu kód odpadu 17 03 02</t>
  </si>
  <si>
    <t>563301033</t>
  </si>
  <si>
    <t>Poplatek za uložení stavebního odpadu na skládce (skládkovné) asfaltového bez obsahu dehtu zatříděného do Katalogu odpadů pod kódem 17 03 02</t>
  </si>
  <si>
    <t>https://podminky.urs.cz/item/CS_URS_2022_02/997221645</t>
  </si>
  <si>
    <t>998</t>
  </si>
  <si>
    <t>Přesun hmot</t>
  </si>
  <si>
    <t>40</t>
  </si>
  <si>
    <t>998225111</t>
  </si>
  <si>
    <t>Přesun hmot pro pozemní komunikace s krytem z kamene, monolitickým betonovým nebo živičným</t>
  </si>
  <si>
    <t>1777220465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</si>
  <si>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</si>
  <si>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</si>
  <si>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41</t>
  </si>
  <si>
    <t>998276101</t>
  </si>
  <si>
    <t>Přesun hmot pro trubní vedení z trub z plastických hmot otevřený výkop</t>
  </si>
  <si>
    <t>-630082700</t>
  </si>
  <si>
    <t>Přesun hmot pro trubní vedení hloubené z trub z plastických hmot nebo sklolaminátových pro vodovody nebo kanalizace v otevřeném výkopu dopravní vzdálenost do 15 m</t>
  </si>
  <si>
    <t>https://podminky.urs.cz/item/CS_URS_2022_02/998276101</t>
  </si>
  <si>
    <t>PSV</t>
  </si>
  <si>
    <t>Práce a dodávky PSV</t>
  </si>
  <si>
    <t>721</t>
  </si>
  <si>
    <t>Zdravotechnika - vnitřní kanalizace</t>
  </si>
  <si>
    <t>44</t>
  </si>
  <si>
    <t>721242106</t>
  </si>
  <si>
    <t>Lapač střešních splavenin z PP se zápachovou klapkou a lapacím košem DN 125</t>
  </si>
  <si>
    <t>-208315200</t>
  </si>
  <si>
    <t>Lapače střešních splavenin polypropylenové (PP) se svislým odtokem DN 125</t>
  </si>
  <si>
    <t>https://podminky.urs.cz/item/CS_URS_2022_02/721242106</t>
  </si>
  <si>
    <t>42</t>
  </si>
  <si>
    <t>721242804</t>
  </si>
  <si>
    <t>Demontáž lapače střešních splavenin DN 125</t>
  </si>
  <si>
    <t>1436915101</t>
  </si>
  <si>
    <t>Demontáž lapačů střešních splavenin DN 125</t>
  </si>
  <si>
    <t>https://podminky.urs.cz/item/CS_URS_2022_02/721242804</t>
  </si>
  <si>
    <t>43</t>
  </si>
  <si>
    <t>721249116</t>
  </si>
  <si>
    <t>Montáž lapače střešních splavenin z PP DN 125 ostatní typ</t>
  </si>
  <si>
    <t>268070766</t>
  </si>
  <si>
    <t>Lapače střešních splavenin montáž lapačů střešních splavenin ostatních typů polypropylenových DN 125</t>
  </si>
  <si>
    <t>https://podminky.urs.cz/item/CS_URS_2022_02/721249116</t>
  </si>
  <si>
    <t>45</t>
  </si>
  <si>
    <t>998721201</t>
  </si>
  <si>
    <t>Přesun hmot procentní pro vnitřní kanalizace v objektech v do 6 m</t>
  </si>
  <si>
    <t>%</t>
  </si>
  <si>
    <t>77658304</t>
  </si>
  <si>
    <t>Přesun hmot pro vnitřní kanalizace stanovený procentní sazbou (%) z ceny vodorovná dopravní vzdálenost do 50 m v objektech výšky do 6 m</t>
  </si>
  <si>
    <t>https://podminky.urs.cz/item/CS_URS_2022_02/998721201</t>
  </si>
  <si>
    <t>E.1.8 - Zpevněné plochy</t>
  </si>
  <si>
    <t xml:space="preserve">      18 - Zemní práce - povrchové úpravy terénu</t>
  </si>
  <si>
    <t xml:space="preserve">    3 - Svislé a kompletní konstrukce</t>
  </si>
  <si>
    <t xml:space="preserve">      33 - Sloupy a pilíře, rámové konstrukce</t>
  </si>
  <si>
    <t xml:space="preserve">    5 - Komunikace pozemní</t>
  </si>
  <si>
    <t xml:space="preserve">      56 - Podkladní vrstvy komunikací, letišť a ploch</t>
  </si>
  <si>
    <t xml:space="preserve">      59 - Kryty pozemních komunikací, letišť a ploch dlážděné</t>
  </si>
  <si>
    <t xml:space="preserve">    9 - Ostatní konstrukce a práce, bourání</t>
  </si>
  <si>
    <t xml:space="preserve">      91 - Doplňující konstrukce a práce pozemních komunikací, letišť a ploch</t>
  </si>
  <si>
    <t>HZS - Hodinové zúčtovací sazby</t>
  </si>
  <si>
    <t>OST - Ostatní</t>
  </si>
  <si>
    <t>Zemní práce - povrchové úpravy terénu</t>
  </si>
  <si>
    <t>181311105</t>
  </si>
  <si>
    <t>Rozprostření ornice tl vrstvy přes 250 do 300 mm v rovině nebo ve svahu do 1:5 ručně</t>
  </si>
  <si>
    <t>646915607</t>
  </si>
  <si>
    <t>Rozprostření a urovnání ornice v rovině nebo ve svahu sklonu do 1:5 ručně při souvislé ploše, tl. vrstvy přes 250 do 300 mm</t>
  </si>
  <si>
    <t>https://podminky.urs.cz/item/CS_URS_2022_02/181311105</t>
  </si>
  <si>
    <t>VV</t>
  </si>
  <si>
    <t>"skladba P4"</t>
  </si>
  <si>
    <t>(4*1,1)</t>
  </si>
  <si>
    <t>Mezisoučet</t>
  </si>
  <si>
    <t>10364101</t>
  </si>
  <si>
    <t>zemina pro terénní úpravy - ornice</t>
  </si>
  <si>
    <t>-1823812141</t>
  </si>
  <si>
    <t>(4*1,1)*0,3</t>
  </si>
  <si>
    <t>Součet</t>
  </si>
  <si>
    <t>1,32*1,7 'Přepočtené koeficientem množství</t>
  </si>
  <si>
    <t>181411141</t>
  </si>
  <si>
    <t>Založení parterového trávníku výsevem pl do 1000 m2 v rovině a ve svahu do 1:5</t>
  </si>
  <si>
    <t>-463308280</t>
  </si>
  <si>
    <t>Založení trávníku na půdě předem připravené plochy do 1000 m2 výsevem včetně utažení parterového v rovině nebo na svahu do 1:5</t>
  </si>
  <si>
    <t>https://podminky.urs.cz/item/CS_URS_2022_02/181411141</t>
  </si>
  <si>
    <t>00572420</t>
  </si>
  <si>
    <t>osivo směs travní parková okrasná</t>
  </si>
  <si>
    <t>kg</t>
  </si>
  <si>
    <t>1864301235</t>
  </si>
  <si>
    <t>4,4*0,02</t>
  </si>
  <si>
    <t>Svislé a kompletní konstrukce</t>
  </si>
  <si>
    <t>Sloupy a pilíře, rámové konstrukce</t>
  </si>
  <si>
    <t>339921132</t>
  </si>
  <si>
    <t>Osazování betonových palisád do betonového základu v řadě výšky prvku přes 0,5 do 1 m</t>
  </si>
  <si>
    <t>1354813271</t>
  </si>
  <si>
    <t>Osazování palisád betonových v řadě se zabetonováním výšky palisády přes 500 do 1000 mm</t>
  </si>
  <si>
    <t>https://podminky.urs.cz/item/CS_URS_2022_02/339921132</t>
  </si>
  <si>
    <t>"schody dle 114"</t>
  </si>
  <si>
    <t>(2,5*3)</t>
  </si>
  <si>
    <t>59228407.Rpalisáda</t>
  </si>
  <si>
    <t xml:space="preserve">palisáda betonová čtvercová  přírodní 180x180x800 mm</t>
  </si>
  <si>
    <t>-1515239372</t>
  </si>
  <si>
    <t xml:space="preserve">palisáda betonová čtvercová  přírodní 180x180x800</t>
  </si>
  <si>
    <t xml:space="preserve">"kalkulována palisáda 18x18x80 cm pro schod šíře 30 cm  délky 2,5 m"</t>
  </si>
  <si>
    <t>"(0,3/0,18)*(2,5/0,18)=69,444 ks, po zaokrouhlení 70 ks"70</t>
  </si>
  <si>
    <t>"prořez"10</t>
  </si>
  <si>
    <t>Komunikace pozemní</t>
  </si>
  <si>
    <t>56</t>
  </si>
  <si>
    <t>Podkladní vrstvy komunikací, letišť a ploch</t>
  </si>
  <si>
    <t>564861011</t>
  </si>
  <si>
    <t>Podklad ze štěrkodrtě ŠD plochy do 100 m2 tl 200 mm</t>
  </si>
  <si>
    <t>1038797299</t>
  </si>
  <si>
    <t>Podklad ze štěrkodrti ŠD s rozprostřením a zhutněním plochy jednotlivě do 100 m2, po zhutnění tl. 200 mm</t>
  </si>
  <si>
    <t>https://podminky.urs.cz/item/CS_URS_2022_02/564861011</t>
  </si>
  <si>
    <t>"skladba P5"</t>
  </si>
  <si>
    <t>(6,4*10,1)</t>
  </si>
  <si>
    <t>"odpočet rampa+schody"-(2,5*0,6)</t>
  </si>
  <si>
    <t>"odpocet tráva"-(4*1,1)</t>
  </si>
  <si>
    <t>"4"(0,8*2,1)</t>
  </si>
  <si>
    <t>"2"(0,4*2,5)</t>
  </si>
  <si>
    <t>564871011</t>
  </si>
  <si>
    <t>Podklad ze štěrkodrtě ŠD plochy do 100 m2 tl 250 mm</t>
  </si>
  <si>
    <t>-921752969</t>
  </si>
  <si>
    <t>Podklad ze štěrkodrti ŠD s rozprostřením a zhutněním plochy jednotlivě do 100 m2, po zhutnění tl. 250 mm</t>
  </si>
  <si>
    <t>https://podminky.urs.cz/item/CS_URS_2022_02/564871011</t>
  </si>
  <si>
    <t>"srovnávací vrstva po demolici-kalkulováno 50% plochy"58,740*0,5</t>
  </si>
  <si>
    <t>59</t>
  </si>
  <si>
    <t>Kryty pozemních komunikací, letišť a ploch dlážděné</t>
  </si>
  <si>
    <t>596211110</t>
  </si>
  <si>
    <t>Kladení zámkové dlažby komunikací pro pěší ručně tl 60 mm skupiny A pl do 50 m2</t>
  </si>
  <si>
    <t>133873414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</si>
  <si>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</si>
  <si>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https://podminky.urs.cz/item/CS_URS_2022_02/596211110</t>
  </si>
  <si>
    <t>"4 dle 114" (0,8*2,1)</t>
  </si>
  <si>
    <t>59245015</t>
  </si>
  <si>
    <t>dlažba zámková tvaru I 200x165x60mm přírodní</t>
  </si>
  <si>
    <t>1096672434</t>
  </si>
  <si>
    <t>58,74*1,1 'Přepočtené koeficientem množství</t>
  </si>
  <si>
    <t>59245006</t>
  </si>
  <si>
    <t>dlažba tvar obdélník betonová pro nevidomé 200x100x60mm barevná</t>
  </si>
  <si>
    <t>-2001179626</t>
  </si>
  <si>
    <t>"4 dle 114 vč.prořezu" 2</t>
  </si>
  <si>
    <t>2*1,1 'Přepočtené koeficientem množství</t>
  </si>
  <si>
    <t>Ostatní konstrukce a práce, bourání</t>
  </si>
  <si>
    <t>91</t>
  </si>
  <si>
    <t>Doplňující konstrukce a práce pozemních komunikací, letišť a ploch</t>
  </si>
  <si>
    <t>916231213</t>
  </si>
  <si>
    <t>Osazení chodníkového obrubníku betonového stojatého s boční opěrou do lože z betonu prostého</t>
  </si>
  <si>
    <t>165336012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</si>
  <si>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</si>
  <si>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https://podminky.urs.cz/item/CS_URS_2022_02/916231213</t>
  </si>
  <si>
    <t>"dle výkresu 114"</t>
  </si>
  <si>
    <t>8,5</t>
  </si>
  <si>
    <t>4*2</t>
  </si>
  <si>
    <t>59217017</t>
  </si>
  <si>
    <t>obrubník betonový chodníkový 1000x100x250mm</t>
  </si>
  <si>
    <t>-1182498019</t>
  </si>
  <si>
    <t>17*1,02 'Přepočtené koeficientem množství</t>
  </si>
  <si>
    <t>998223011</t>
  </si>
  <si>
    <t>Přesun hmot pro pozemní komunikace s krytem dlážděným</t>
  </si>
  <si>
    <t>-2032744472</t>
  </si>
  <si>
    <t>Přesun hmot pro pozemní komunikace s krytem dlážděným dopravní vzdálenost do 200 m jakékoliv délky objektu</t>
  </si>
  <si>
    <t>https://podminky.urs.cz/item/CS_URS_2022_02/998223011</t>
  </si>
  <si>
    <t>HZS</t>
  </si>
  <si>
    <t>Hodinové zúčtovací sazby</t>
  </si>
  <si>
    <t>HZS1292</t>
  </si>
  <si>
    <t>Hodinová zúčtovací sazba stavební dělník</t>
  </si>
  <si>
    <t>512</t>
  </si>
  <si>
    <t>2072048228</t>
  </si>
  <si>
    <t>Hodinové zúčtovací sazby profesí HSV zemní a pomocné práce stavební dělník</t>
  </si>
  <si>
    <t>https://podminky.urs.cz/item/CS_URS_2022_02/HZS1292</t>
  </si>
  <si>
    <t>"případné úpravy nové a stávající zpevněné plochy na nástupiště, zemní práce při palisádách"(7,5*2)</t>
  </si>
  <si>
    <t>Ostatní</t>
  </si>
  <si>
    <t>HMAT.R</t>
  </si>
  <si>
    <t xml:space="preserve">Hmatový pás- dodávka+montáž dle legendy bod 2  ve výkrese 114</t>
  </si>
  <si>
    <t>kpl</t>
  </si>
  <si>
    <t>262144</t>
  </si>
  <si>
    <t>-1563895593</t>
  </si>
  <si>
    <t>Hmatový pás- dodávka+montáž dle legendy bod 2 ve výkrese 114</t>
  </si>
  <si>
    <t>LINIE.R</t>
  </si>
  <si>
    <t xml:space="preserve">Vodící linie -  dodávka+montáž dle legendy bod 3  ve výkrese 114</t>
  </si>
  <si>
    <t>-519561786</t>
  </si>
  <si>
    <t>Vodící linie - dodávka+montáž dle legendy bod 3 ve výkrese 114</t>
  </si>
  <si>
    <t>PRUH.R</t>
  </si>
  <si>
    <t xml:space="preserve">Kontrasní označení pruhem - dodávka+montáž dle legendy bod 1  ve výkrese 114</t>
  </si>
  <si>
    <t>191023491</t>
  </si>
  <si>
    <t>Kontrasní označení pruhem - dodávka+montáž dle legendy bod 1 ve výkrese 114</t>
  </si>
  <si>
    <t>E.2 - Pozemní objekty</t>
  </si>
  <si>
    <t>E.2. 1.1 - Nádražní budova-stavební část</t>
  </si>
  <si>
    <t xml:space="preserve">      13 - Zemní práce - hloubené vykopávky</t>
  </si>
  <si>
    <t xml:space="preserve">    2 - Zakládání</t>
  </si>
  <si>
    <t xml:space="preserve">      27 - Zakládání - základy</t>
  </si>
  <si>
    <t xml:space="preserve">      31 - Zdi pozemních staveb</t>
  </si>
  <si>
    <t xml:space="preserve">      34 - Stěny a příčky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</si>
  <si>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</si>
  <si>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</si>
  <si>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</si>
  <si>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</si>
  <si>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</si>
  <si>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</si>
  <si>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</si>
  <si>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</si>
  <si>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</si>
  <si>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</si>
  <si>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</si>
  <si>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</si>
  <si>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</si>
  <si>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</si>
  <si>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</si>
  <si>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</si>
  <si>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</si>
  <si>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</si>
  <si>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</si>
  <si>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</si>
  <si>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</si>
  <si>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</si>
  <si>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</si>
  <si>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</si>
  <si>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</si>
  <si>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Zemní práce - hloubené vykopávky</t>
  </si>
  <si>
    <t>133151101</t>
  </si>
  <si>
    <t>Hloubení šachet nezapažených v hornině třídy těžitelnosti I skupiny 1 a 2 objem do 20 m3</t>
  </si>
  <si>
    <t>-1711933078</t>
  </si>
  <si>
    <t>Hloubení nezapažených šachet strojně v hornině třídy těžitelnosti I skupiny 1 a 2 do 20 m3</t>
  </si>
  <si>
    <t>https://podminky.urs.cz/item/CS_URS_2022_02/133151101</t>
  </si>
  <si>
    <t>"pro sloupky zábradlí"</t>
  </si>
  <si>
    <t>(PI*0,2*0,2*0,8)*3</t>
  </si>
  <si>
    <t>Zakládání</t>
  </si>
  <si>
    <t>Zakládání - základy</t>
  </si>
  <si>
    <t>275313511</t>
  </si>
  <si>
    <t>Základové patky z betonu tř. C 12/15</t>
  </si>
  <si>
    <t>-843857673</t>
  </si>
  <si>
    <t>Základy z betonu prostého patky a bloky z betonu kamenem neprokládaného tř. C 12/15</t>
  </si>
  <si>
    <t>https://podminky.urs.cz/item/CS_URS_2022_02/275313511</t>
  </si>
  <si>
    <t>0,302*1,025 "Přepočtené koeficientem množství</t>
  </si>
  <si>
    <t>273321311</t>
  </si>
  <si>
    <t>Základové desky ze ŽB bez zvýšených nároků na prostředí tř. C 16/20</t>
  </si>
  <si>
    <t>1600163410</t>
  </si>
  <si>
    <t>Základy z betonu železového (bez výztuže) desky z betonu bez zvláštních nároků na prostředí tř. C 16/20</t>
  </si>
  <si>
    <t>https://podminky.urs.cz/item/CS_URS_2022_02/273321311</t>
  </si>
  <si>
    <t>"P1"</t>
  </si>
  <si>
    <t>"OP02"17,9*0,07</t>
  </si>
  <si>
    <t>"OP04"9,8*0,07</t>
  </si>
  <si>
    <t>273362021</t>
  </si>
  <si>
    <t>Výztuž základových desek svařovanými sítěmi Kari</t>
  </si>
  <si>
    <t>-1490982815</t>
  </si>
  <si>
    <t>Výztuž základů desek ze svařovaných sítí z drátů typu KARI</t>
  </si>
  <si>
    <t>https://podminky.urs.cz/item/CS_URS_2022_02/273362021</t>
  </si>
  <si>
    <t>"OP02"17,9*0,00790*2</t>
  </si>
  <si>
    <t>"OP04"9,8*0,00790*2</t>
  </si>
  <si>
    <t>0,438*1,25 "Přepočtené koeficientem množství</t>
  </si>
  <si>
    <t>Zdi pozemních staveb</t>
  </si>
  <si>
    <t>311232014</t>
  </si>
  <si>
    <t>Zdivo nosné z cihel plných lícových P 60 dl 290 mm P60 na MVC včetně spárování</t>
  </si>
  <si>
    <t>1225995781</t>
  </si>
  <si>
    <t>Zdivo z cihel pálených nosné z cihel lícových včetně spárování pevnosti P 60, na maltu MVC dl. 290 mm (český formát 290x140x65 mm) plných</t>
  </si>
  <si>
    <t>https://podminky.urs.cz/item/CS_URS_2022_02/311232014</t>
  </si>
  <si>
    <t>"dozdívka štítu"(5,1*2,8*0,3)</t>
  </si>
  <si>
    <t>317234410</t>
  </si>
  <si>
    <t>Vyzdívka mezi nosníky z cihel pálených na MC</t>
  </si>
  <si>
    <t>-715032881</t>
  </si>
  <si>
    <t>Vyzdívka mezi nosníky cihlami pálenými na maltu cementovou</t>
  </si>
  <si>
    <t>https://podminky.urs.cz/item/CS_URS_2022_02/317234410</t>
  </si>
  <si>
    <t>"mezi L80"(0,1*0,15*1,5)</t>
  </si>
  <si>
    <t>"mezi I120"(0,25*1,4*0,12)*2*2</t>
  </si>
  <si>
    <t>317941121</t>
  </si>
  <si>
    <t>Osazování ocelových válcovaných nosníků na zdivu I, IE, U, UE nebo L do č. 12 nebo výšky do 120 mm</t>
  </si>
  <si>
    <t>-1090092479</t>
  </si>
  <si>
    <t>Osazování ocelových válcovaných nosníků na zdivu I nebo IE nebo U nebo UE nebo L do č. 12 nebo výšky do 120 mm</t>
  </si>
  <si>
    <t>https://podminky.urs.cz/item/CS_URS_2022_02/317941121</t>
  </si>
  <si>
    <t>"OP10/19"(1,5*0,0119*2)</t>
  </si>
  <si>
    <t>"0P02"(1,4*0,0111*3)</t>
  </si>
  <si>
    <t>"0P04"(1,4*0,0111*3)</t>
  </si>
  <si>
    <t>13011067</t>
  </si>
  <si>
    <t>úhelník ocelový rovnostranný jakost S235JR (11 375) 80x80x10mm</t>
  </si>
  <si>
    <t>148013284</t>
  </si>
  <si>
    <t>13010714</t>
  </si>
  <si>
    <t>ocel profilová jakost S235JR (11 375) průřez I (IPN) 120</t>
  </si>
  <si>
    <t>943963349</t>
  </si>
  <si>
    <t>317142422</t>
  </si>
  <si>
    <t>Překlad nenosný pórobetonový š 100 mm v do 250 mm na tenkovrstvou maltu dl přes 1000 do 1250 mm</t>
  </si>
  <si>
    <t>-1994052507</t>
  </si>
  <si>
    <t>Překlady nenosné z pórobetonu osazené do tenkého maltového lože, výšky do 250 mm, šířky překladu 100 mm, délky překladu přes 1000 do 1250 mm</t>
  </si>
  <si>
    <t>https://podminky.urs.cz/item/CS_URS_2022_02/317142422</t>
  </si>
  <si>
    <t>"OP10a/b"1</t>
  </si>
  <si>
    <t>"OP10a/b/OP10"1</t>
  </si>
  <si>
    <t>319201321</t>
  </si>
  <si>
    <t>Vyrovnání nerovného povrchu zdiva tl do 30 mm maltou</t>
  </si>
  <si>
    <t>1714657641</t>
  </si>
  <si>
    <t>Vyrovnání nerovného povrchu vnitřního i vnějšího zdiva bez odsekání vadných cihel, maltou (s dodáním hmot) tl. do 30 mm</t>
  </si>
  <si>
    <t>https://podminky.urs.cz/item/CS_URS_2022_02/319201321</t>
  </si>
  <si>
    <t>"pred obkladem štítu"60</t>
  </si>
  <si>
    <t>319231213</t>
  </si>
  <si>
    <t>Dodatečná izolace PE fólií zdiva cihelného tl přes 300 do 600 mm podřezáním řetězovou pilou</t>
  </si>
  <si>
    <t>-1182490554</t>
  </si>
  <si>
    <t>Dodatečná izolace zdiva podřezáním řetězovou pilou zdiva cihelného, tloušťky přes 300 do 600 mm</t>
  </si>
  <si>
    <t>https://podminky.urs.cz/item/CS_URS_2022_02/319231213</t>
  </si>
  <si>
    <t>"stěna mezi OP02,0P04 a novu terasou"(10,1*0,5)</t>
  </si>
  <si>
    <t>Stěny a příčky</t>
  </si>
  <si>
    <t>340271025</t>
  </si>
  <si>
    <t>Zazdívka otvorů v příčkách nebo stěnách pl přes 1 do 4 m2 tvárnicemi pórobetonovými tl 100 mm</t>
  </si>
  <si>
    <t>660341659</t>
  </si>
  <si>
    <t>Zazdívka otvorů v příčkách nebo stěnách pórobetonovými tvárnicemi plochy přes 1 m2 do 4 m2, objemová hmotnost 500 kg/m3, tloušťka příčky 100 mm</t>
  </si>
  <si>
    <t>https://podminky.urs.cz/item/CS_URS_2022_02/340271025</t>
  </si>
  <si>
    <t>"OP05/07"(0,7*2,1)</t>
  </si>
  <si>
    <t>340271045</t>
  </si>
  <si>
    <t>Zazdívka otvorů v příčkách nebo stěnách pl přes 1 do 4 m2 tvárnicemi pórobetonovými tl 150 mm</t>
  </si>
  <si>
    <t>-362907782</t>
  </si>
  <si>
    <t>Zazdívka otvorů v příčkách nebo stěnách pórobetonovými tvárnicemi plochy přes 1 m2 do 4 m2, objemová hmotnost 500 kg/m3, tloušťka příčky 150 mm</t>
  </si>
  <si>
    <t>https://podminky.urs.cz/item/CS_URS_2022_02/340271045</t>
  </si>
  <si>
    <t>"OP10/11"(1,1*2,1)</t>
  </si>
  <si>
    <t>346244381</t>
  </si>
  <si>
    <t>Plentování jednostranné v do 200 mm válcovaných nosníků cihlami</t>
  </si>
  <si>
    <t>208395238</t>
  </si>
  <si>
    <t>Plentování ocelových válcovaných nosníků jednostranné cihlami na maltu, výška stojiny do 200 mm</t>
  </si>
  <si>
    <t>https://podminky.urs.cz/item/CS_URS_2022_02/346244381</t>
  </si>
  <si>
    <t>"OP02,04"(0,12*1,4)*2*2</t>
  </si>
  <si>
    <t>342272225</t>
  </si>
  <si>
    <t>Příčka z pórobetonových hladkých tvárnic na tenkovrstvou maltu tl 100 mm</t>
  </si>
  <si>
    <t>2062433402</t>
  </si>
  <si>
    <t>Příčky z pórobetonových tvárnic hladkých na tenké maltové lože objemová hmotnost do 500 kg/m3, tloušťka příčky 100 mm</t>
  </si>
  <si>
    <t>https://podminky.urs.cz/item/CS_URS_2022_02/342272225</t>
  </si>
  <si>
    <t>"OP10b/OP10a"(1,2*3,2)-(0,7*2)</t>
  </si>
  <si>
    <t>"OP10/10a,b"(4,9*3,2)-(0,7*2)</t>
  </si>
  <si>
    <t>Úpravy povrchů, podlahy a osazování výplní</t>
  </si>
  <si>
    <t>61</t>
  </si>
  <si>
    <t>Úprava povrchů vnitřních</t>
  </si>
  <si>
    <t>612131101</t>
  </si>
  <si>
    <t>Cementový postřik vnitřních stěn nanášený celoplošně ručně</t>
  </si>
  <si>
    <t>-1401892629</t>
  </si>
  <si>
    <t>Podkladní a spojovací vrstva vnitřních omítaných ploch cementový postřik nanášený ručně celoplošně stěn</t>
  </si>
  <si>
    <t>https://podminky.urs.cz/item/CS_URS_2022_02/612131101</t>
  </si>
  <si>
    <t>"OP10a"</t>
  </si>
  <si>
    <t>(1,2*2+2,4*2)*3,2</t>
  </si>
  <si>
    <t>-(0,7*2)</t>
  </si>
  <si>
    <t>"OP10b"</t>
  </si>
  <si>
    <t>-(0,7*2)*2</t>
  </si>
  <si>
    <t>"OP10"</t>
  </si>
  <si>
    <t>(4,9*3,2)-(0,7*2)</t>
  </si>
  <si>
    <t>"zazdívky"(1,47+2,3)*2</t>
  </si>
  <si>
    <t>"OP05"(2,7*2+1,8*2)*3,2-(0,6*2)</t>
  </si>
  <si>
    <t>"OP07"(3,9*2+1,6*2)*3,2-((0,8*2+0,6*2))</t>
  </si>
  <si>
    <t>"OP04"(3,9*2+2,5*2)*3,2-(0,8*2)</t>
  </si>
  <si>
    <t>"OP02"(3,9*2+4,7*2)*3,2-(0,8*2)</t>
  </si>
  <si>
    <t>216,5*1,1 'Přepočtené koeficientem množství</t>
  </si>
  <si>
    <t>612142001</t>
  </si>
  <si>
    <t>Potažení vnitřních stěn sklovláknitým pletivem vtlačeným do tenkovrstvé hmoty</t>
  </si>
  <si>
    <t>866303404</t>
  </si>
  <si>
    <t>Potažení vnitřních ploch pletivem v ploše nebo pruzích, na plném podkladu sklovláknitým vtlačením do tmelu stěn</t>
  </si>
  <si>
    <t>https://podminky.urs.cz/item/CS_URS_2022_02/612142001</t>
  </si>
  <si>
    <t>612322141</t>
  </si>
  <si>
    <t>Vápenocementová lehčená omítka štuková dvouvrstvá vnitřních stěn nanášená ručně</t>
  </si>
  <si>
    <t>-1172789773</t>
  </si>
  <si>
    <t>Omítka vápenocementová lehčená vnitřních ploch nanášená ručně dvouvrstvá, tloušťky jádrové omítky do 10 mm a tloušťky štuku do 3 mm štuková svislých konstrukcí stěn</t>
  </si>
  <si>
    <t>https://podminky.urs.cz/item/CS_URS_2022_02/612322141</t>
  </si>
  <si>
    <t>(1,2*2+2,4*2)*1,2</t>
  </si>
  <si>
    <t>-(6*0,6)</t>
  </si>
  <si>
    <t>186,9*1,1 'Přepočtené koeficientem množství</t>
  </si>
  <si>
    <t>612325223</t>
  </si>
  <si>
    <t>Vápenocementová štuková omítka malých ploch přes 0,25 do 1 m2 na stěnách</t>
  </si>
  <si>
    <t>163686084</t>
  </si>
  <si>
    <t>Vápenocementová omítka jednotlivých malých ploch štuková na stěnách, plochy jednotlivě přes 0,25 do 1 m2</t>
  </si>
  <si>
    <t>https://podminky.urs.cz/item/CS_URS_2022_02/612325223</t>
  </si>
  <si>
    <t>"OP19/OP10"1</t>
  </si>
  <si>
    <t>612325225</t>
  </si>
  <si>
    <t>Vápenocementová štuková omítka malých ploch přes 1 do 4 m2 na stěnách</t>
  </si>
  <si>
    <t>-171921422</t>
  </si>
  <si>
    <t>Vápenocementová omítka jednotlivých malých ploch štuková na stěnách, plochy jednotlivě přes 1,0 do 4 m2</t>
  </si>
  <si>
    <t>https://podminky.urs.cz/item/CS_URS_2022_02/612325225</t>
  </si>
  <si>
    <t>"OP10/11"2</t>
  </si>
  <si>
    <t>62</t>
  </si>
  <si>
    <t>Úprava povrchů vnějších</t>
  </si>
  <si>
    <t>629995201</t>
  </si>
  <si>
    <t>Očištění vnějších ploch otryskáním sušeným křemičitým pískem</t>
  </si>
  <si>
    <t>2136773821</t>
  </si>
  <si>
    <t>Očištění vnějších ploch tryskáním křemičitým pískem sušeným</t>
  </si>
  <si>
    <t>https://podminky.urs.cz/item/CS_URS_2022_02/629995201</t>
  </si>
  <si>
    <t>267</t>
  </si>
  <si>
    <t>"odpocet výplne"</t>
  </si>
  <si>
    <t>-(1,2*2,1)*12</t>
  </si>
  <si>
    <t>-(1*3)*2</t>
  </si>
  <si>
    <t>-(1,5*3)*2</t>
  </si>
  <si>
    <t>221,76*1,1 'Přepočtené koeficientem množství</t>
  </si>
  <si>
    <t>629995215</t>
  </si>
  <si>
    <t>Očištění vnějších ploch otryskáním nesušeným křemičitým pískem kamenného měkkého povrchu</t>
  </si>
  <si>
    <t>-1174002190</t>
  </si>
  <si>
    <t>Očištění vnějších ploch tryskáním křemičitým pískem nesušeným ( metodou torbo tryskání), povrchu kamenného přírodního měkkého</t>
  </si>
  <si>
    <t>https://podminky.urs.cz/item/CS_URS_2022_02/629995215</t>
  </si>
  <si>
    <t>"sokl" (29*0,5)*2+(10*0,5)*2</t>
  </si>
  <si>
    <t>"nadpraží+parapety+ostení"</t>
  </si>
  <si>
    <t>(1,2+2,1*2+1,2)*12</t>
  </si>
  <si>
    <t>(1,5+3*2)*3+(1+3*2)*2</t>
  </si>
  <si>
    <t>154,7*1,1 'Přepočtené koeficientem množství</t>
  </si>
  <si>
    <t>622635021</t>
  </si>
  <si>
    <t>Oprava spárování cihelného zdiva stěn MC v rozsahu přes 20 do 30 %</t>
  </si>
  <si>
    <t>342113868</t>
  </si>
  <si>
    <t>Oprava spárování cihelného zdiva cementovou maltou včetně vysekání a vyčištění spár stěn, v rozsahu opravované plochy přes 20 do 30 %</t>
  </si>
  <si>
    <t>https://podminky.urs.cz/item/CS_URS_2022_02/622635021</t>
  </si>
  <si>
    <t>"fasáda"244</t>
  </si>
  <si>
    <t>244*1,1 'Přepočtené koeficientem množství</t>
  </si>
  <si>
    <t>622635041</t>
  </si>
  <si>
    <t>Oprava spárování cihelného zdiva stěn MC v rozsahu přes 40 do 50 %</t>
  </si>
  <si>
    <t>-352649560</t>
  </si>
  <si>
    <t>Oprava spárování cihelného zdiva cementovou maltou včetně vysekání a vyčištění spár stěn, v rozsahu opravované plochy přes 40 do 50 %</t>
  </si>
  <si>
    <t>https://podminky.urs.cz/item/CS_URS_2022_02/622635041</t>
  </si>
  <si>
    <t>"1.PP"184</t>
  </si>
  <si>
    <t>184*1,1 'Přepočtené koeficientem množství</t>
  </si>
  <si>
    <t>63</t>
  </si>
  <si>
    <t>Podlahy a podlahové konstrukce</t>
  </si>
  <si>
    <t>632450133</t>
  </si>
  <si>
    <t>Vyrovnávací cementový potěr tl přes 30 do 40 mm ze suchých směsí provedený v ploše</t>
  </si>
  <si>
    <t>-878442593</t>
  </si>
  <si>
    <t>Potěr cementový vyrovnávací ze suchých směsí v ploše o průměrné (střední) tl. přes 30 do 40 mm</t>
  </si>
  <si>
    <t>https://podminky.urs.cz/item/CS_URS_2022_02/632450133</t>
  </si>
  <si>
    <t>"OP02"17,9</t>
  </si>
  <si>
    <t>"OP04"9,8</t>
  </si>
  <si>
    <t>632481213</t>
  </si>
  <si>
    <t>Separační vrstva z PE fólie</t>
  </si>
  <si>
    <t>-357820484</t>
  </si>
  <si>
    <t>Separační vrstva k oddělení podlahových vrstev z polyetylénové fólie</t>
  </si>
  <si>
    <t>https://podminky.urs.cz/item/CS_URS_2022_02/632481213</t>
  </si>
  <si>
    <t>635211121</t>
  </si>
  <si>
    <t>Násyp pod podlahy z keramzitu</t>
  </si>
  <si>
    <t>1406337158</t>
  </si>
  <si>
    <t>Násyp lehký pod podlahy s udusáním a urovnáním povrchu z keramzitu</t>
  </si>
  <si>
    <t>https://podminky.urs.cz/item/CS_URS_2022_02/635211121</t>
  </si>
  <si>
    <t>"OP02"17,9*0,04</t>
  </si>
  <si>
    <t>"OP04"9,8*0,04</t>
  </si>
  <si>
    <t>64</t>
  </si>
  <si>
    <t>Osazování výplní otvorů</t>
  </si>
  <si>
    <t>642942611</t>
  </si>
  <si>
    <t>Osazování zárubní nebo rámů dveřních kovových do 2,5 m2 na montážní pěnu</t>
  </si>
  <si>
    <t>1744379711</t>
  </si>
  <si>
    <t>Osazování zárubní nebo rámů kovových dveřních lisovaných nebo z úhelníků bez dveřních křídel na montážní pěnu, plochy otvoru do 2,5 m2</t>
  </si>
  <si>
    <t>https://podminky.urs.cz/item/CS_URS_2022_02/642942611</t>
  </si>
  <si>
    <t>"T/1"2</t>
  </si>
  <si>
    <t>"T/2"1</t>
  </si>
  <si>
    <t>55331430</t>
  </si>
  <si>
    <t>zárubeň jednokřídlá ocelová pro dodatečnou montáž tl stěny 75-100mm rozměru 600/1970, 2100mm</t>
  </si>
  <si>
    <t>140610726</t>
  </si>
  <si>
    <t>55331432</t>
  </si>
  <si>
    <t>zárubeň jednokřídlá ocelová pro dodatečnou montáž tl stěny 75-100mm rozměru 800/1970, 2100mm</t>
  </si>
  <si>
    <t>1366926449</t>
  </si>
  <si>
    <t>642945111</t>
  </si>
  <si>
    <t>Osazování protipožárních nebo protiplynových zárubní dveří jednokřídlových do 2,5 m2</t>
  </si>
  <si>
    <t>-815805184</t>
  </si>
  <si>
    <t>Osazování ocelových zárubní protipožárních nebo protiplynových dveří do vynechaného otvoru, s obetonováním, dveří jednokřídlových do 2,5 m2</t>
  </si>
  <si>
    <t>https://podminky.urs.cz/item/CS_URS_2022_02/642945111</t>
  </si>
  <si>
    <t>"T/2*"2</t>
  </si>
  <si>
    <t>55331557</t>
  </si>
  <si>
    <t>zárubeň jednokřídlá ocelová pro zdění s protipožární úpravou tl stěny 75-100mm rozměru 800/1970, 2100mm</t>
  </si>
  <si>
    <t>26838766</t>
  </si>
  <si>
    <t>644941112</t>
  </si>
  <si>
    <t>Osazování ventilačních mřížek velikosti přes 150 x 200 do 300 x 300 mm</t>
  </si>
  <si>
    <t>294652368</t>
  </si>
  <si>
    <t>Montáž průvětrníků nebo mřížek odvětrávacích velikosti přes 150 x 200 do 300 x 300 mm</t>
  </si>
  <si>
    <t>https://podminky.urs.cz/item/CS_URS_2022_02/644941112</t>
  </si>
  <si>
    <t>"K/1"5</t>
  </si>
  <si>
    <t>56245603.RK01</t>
  </si>
  <si>
    <t xml:space="preserve">mřížka větrací  200x200mm dle prvku K/1</t>
  </si>
  <si>
    <t>-73258579</t>
  </si>
  <si>
    <t>94</t>
  </si>
  <si>
    <t>Lešení a stavební výtahy</t>
  </si>
  <si>
    <t>941111111</t>
  </si>
  <si>
    <t>Montáž lešení řadového trubkového lehkého s podlahami zatížení do 200 kg/m2 š od 0,6 do 0,9 m v do 10 m</t>
  </si>
  <si>
    <t>1252057981</t>
  </si>
  <si>
    <t>Montáž lešení řadového trubkového lehkého pracovního s podlahami s provozním zatížením tř. 3 do 200 kg/m2 šířky tř. W06 od 0,6 do 0,9 m, výšky do 10 m</t>
  </si>
  <si>
    <t>https://podminky.urs.cz/item/CS_URS_2022_02/941111111</t>
  </si>
  <si>
    <t>(38*2)*3</t>
  </si>
  <si>
    <t>(12*2)*6</t>
  </si>
  <si>
    <t>941111211</t>
  </si>
  <si>
    <t>Příplatek k lešení řadovému trubkovému lehkému s podlahami š 0,9 m v 10 m za první a ZKD den použití</t>
  </si>
  <si>
    <t>1353894033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</si>
  <si>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</si>
  <si>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https://podminky.urs.cz/item/CS_URS_2022_02/941111211</t>
  </si>
  <si>
    <t>372*90</t>
  </si>
  <si>
    <t>941111811</t>
  </si>
  <si>
    <t>Demontáž lešení řadového trubkového lehkého s podlahami zatížení do 200 kg/m2 š od 0,6 do 0,9 m v do 10 m</t>
  </si>
  <si>
    <t>-1948373702</t>
  </si>
  <si>
    <t>Demontáž lešení řadového trubkového lehkého pracovního s podlahami s provozním zatížením tř. 3 do 200 kg/m2 šířky tř. W06 od 0,6 do 0,9 m, výšky do 10 m</t>
  </si>
  <si>
    <t>https://podminky.urs.cz/item/CS_URS_2022_02/941111811</t>
  </si>
  <si>
    <t>372</t>
  </si>
  <si>
    <t>946111112</t>
  </si>
  <si>
    <t>Montáž pojízdných věží trubkových/dílcových š přes 0,6 do 0,9 m dl do 3,2 m v přes 1,5 do 2,5 m</t>
  </si>
  <si>
    <t>213062583</t>
  </si>
  <si>
    <t>Montáž pojízdných věží trubkových nebo dílcových s maximálním zatížením podlahy do 200 kg/m2 šířky od 0,6 do 0,9 m, délky do 3,2 m, výšky přes 1,5 m do 2,5 m</t>
  </si>
  <si>
    <t>https://podminky.urs.cz/item/CS_URS_2022_02/946111112</t>
  </si>
  <si>
    <t>946111212</t>
  </si>
  <si>
    <t>Příplatek k pojízdným věžím š přes 0,6 do 0,9 m dl do 3,2 m v do 2,5 m za první a ZKD den použití</t>
  </si>
  <si>
    <t>-999798801</t>
  </si>
  <si>
    <t>Montáž pojízdných věží trubkových nebo dílcových s maximálním zatížením podlahy do 200 kg/m2 Příplatek za první a každý další den použití pojízdného lešení k ceně -1112</t>
  </si>
  <si>
    <t>https://podminky.urs.cz/item/CS_URS_2022_02/946111212</t>
  </si>
  <si>
    <t>1*120</t>
  </si>
  <si>
    <t>946111812</t>
  </si>
  <si>
    <t>Demontáž pojízdných věží trubkových/dílcových š přes 0,6 do 0,9 m dl do 3,2 m v přes 1,5 do 2,5 m</t>
  </si>
  <si>
    <t>-954086609</t>
  </si>
  <si>
    <t>Demontáž pojízdných věží trubkových nebo dílcových s maximálním zatížením podlahy do 200 kg/m2 šířky od 0,6 do 0,9 m, délky do 3,2 m, výšky přes 1,5 m do 2,5 m</t>
  </si>
  <si>
    <t>https://podminky.urs.cz/item/CS_URS_2022_02/946111812</t>
  </si>
  <si>
    <t>90</t>
  </si>
  <si>
    <t>949101112</t>
  </si>
  <si>
    <t>Lešení pomocné pro objekty pozemních staveb s lešeňovou podlahou v přes 1,9 do 3,5 m zatížení do 150 kg/m2</t>
  </si>
  <si>
    <t>1727125956</t>
  </si>
  <si>
    <t>Lešení pomocné pracovní pro objekty pozemních staveb pro zatížení do 150 kg/m2, o výšce lešeňové podlahy přes 1,9 do 3,5 m</t>
  </si>
  <si>
    <t>https://podminky.urs.cz/item/CS_URS_2022_02/949101112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</si>
  <si>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</si>
  <si>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</si>
  <si>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</si>
  <si>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</si>
  <si>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-911574548</t>
  </si>
  <si>
    <t>Vyčištění budov nebo objektů před předáním do užívání budov bytové nebo občanské výstavby, světlé výšky podlaží do 4 m</t>
  </si>
  <si>
    <t>https://podminky.urs.cz/item/CS_URS_2022_02/952901111</t>
  </si>
  <si>
    <t>"dle nový stav"</t>
  </si>
  <si>
    <t>"1S01"23,0</t>
  </si>
  <si>
    <t>"1S02"8,0</t>
  </si>
  <si>
    <t>"1S03"16,6</t>
  </si>
  <si>
    <t>"1S04"8,5</t>
  </si>
  <si>
    <t>"1S05"3,5</t>
  </si>
  <si>
    <t>"0P02"17,9</t>
  </si>
  <si>
    <t>"0P04"9,8</t>
  </si>
  <si>
    <t>"0P05"4,5</t>
  </si>
  <si>
    <t>"0P10"13</t>
  </si>
  <si>
    <t>"0P10a"2,9</t>
  </si>
  <si>
    <t>"0P10b"2,8</t>
  </si>
  <si>
    <t>"0P19"10,0</t>
  </si>
  <si>
    <t>952902611</t>
  </si>
  <si>
    <t>Čištění budov vysátí prachu z ostatních ploch</t>
  </si>
  <si>
    <t>-1613561255</t>
  </si>
  <si>
    <t>Čištění budov při provádění oprav a udržovacích prací vysátím prachu z ostatních ploch</t>
  </si>
  <si>
    <t>https://podminky.urs.cz/item/CS_URS_2022_02/952902611</t>
  </si>
  <si>
    <t>"půda"(28,4*9,3)</t>
  </si>
  <si>
    <t>96</t>
  </si>
  <si>
    <t>Bourání konstrukcí</t>
  </si>
  <si>
    <t>962031132</t>
  </si>
  <si>
    <t>Bourání příček z cihel pálených na MVC tl do 100 mm</t>
  </si>
  <si>
    <t>-848412540</t>
  </si>
  <si>
    <t>Bourání příček z cihel, tvárnic nebo příčkovek z cihel pálených, plných nebo dutých na maltu vápennou nebo vápenocementovou, tl. do 100 mm</t>
  </si>
  <si>
    <t>https://podminky.urs.cz/item/CS_URS_2022_02/962031132</t>
  </si>
  <si>
    <t>"OP05/06"(1,8*3)</t>
  </si>
  <si>
    <t>46</t>
  </si>
  <si>
    <t>962032241</t>
  </si>
  <si>
    <t>Bourání zdiva z cihel pálených nebo vápenopískových na MC přes 1 m3</t>
  </si>
  <si>
    <t>1107927014</t>
  </si>
  <si>
    <t>Bourání zdiva nadzákladového z cihel nebo tvárnic z cihel pálených nebo vápenopískových, na maltu cementovou, objemu přes 1 m3</t>
  </si>
  <si>
    <t>https://podminky.urs.cz/item/CS_URS_2022_02/962032241</t>
  </si>
  <si>
    <t>"štítová stena v pudním prostoru"((10,1*0,3*3,2)/2)*2</t>
  </si>
  <si>
    <t>"komín v pudním prostoru"(0,45*3,1*0,45)*6</t>
  </si>
  <si>
    <t>47</t>
  </si>
  <si>
    <t>962032641</t>
  </si>
  <si>
    <t>Bourání zdiva komínového nad střechou z cihel na MC</t>
  </si>
  <si>
    <t>-384949948</t>
  </si>
  <si>
    <t>Bourání zdiva nadzákladového z cihel nebo tvárnic komínového z cihel pálených, šamotových nebo vápenopískových nad střechou na maltu cementovou</t>
  </si>
  <si>
    <t>https://podminky.urs.cz/item/CS_URS_2022_02/962032641</t>
  </si>
  <si>
    <t>(0,45*1,2*0,45)*6</t>
  </si>
  <si>
    <t>48</t>
  </si>
  <si>
    <t>968072244</t>
  </si>
  <si>
    <t>Vybourání kovových rámů oken jednoduchých včetně křídel pl do 1 m2</t>
  </si>
  <si>
    <t>1557792170</t>
  </si>
  <si>
    <t>Vybourání kovových rámů oken s křídly, dveřních zárubní, vrat, stěn, ostění nebo obkladů okenních rámů s křídly jednoduchých, plochy do 1 m2</t>
  </si>
  <si>
    <t>https://podminky.urs.cz/item/CS_URS_2022_02/968072244</t>
  </si>
  <si>
    <t>"1.PP"(0,45*1)*2</t>
  </si>
  <si>
    <t>49</t>
  </si>
  <si>
    <t>968072455</t>
  </si>
  <si>
    <t>Vybourání kovových dveřních zárubní pl do 2 m2</t>
  </si>
  <si>
    <t>205625039</t>
  </si>
  <si>
    <t>Vybourání kovových rámů oken s křídly, dveřních zárubní, vrat, stěn, ostění nebo obkladů dveřních zárubní, plochy do 2 m2</t>
  </si>
  <si>
    <t>https://podminky.urs.cz/item/CS_URS_2022_02/968072455</t>
  </si>
  <si>
    <t>"OP11/10"(1*2)</t>
  </si>
  <si>
    <t>"OP05,06/07"(0,6*2)*2</t>
  </si>
  <si>
    <t>"OP07/09"(0,8*2)</t>
  </si>
  <si>
    <t>"1S05"(0,8*2)</t>
  </si>
  <si>
    <t>"OP04/03"(0,8*2)</t>
  </si>
  <si>
    <t>"OP02/1S05"(0,8*2)</t>
  </si>
  <si>
    <t>"OP02/OP01"(0,8*2)</t>
  </si>
  <si>
    <t>97</t>
  </si>
  <si>
    <t>Prorážení otvorů a ostatní bourací práce</t>
  </si>
  <si>
    <t>50</t>
  </si>
  <si>
    <t>971033331</t>
  </si>
  <si>
    <t>Vybourání otvorů ve zdivu cihelném pl do 0,09 m2 na MVC nebo MV tl do 150 mm</t>
  </si>
  <si>
    <t>368968257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</si>
  <si>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</si>
  <si>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https://podminky.urs.cz/item/CS_URS_2022_02/971033331</t>
  </si>
  <si>
    <t>51</t>
  </si>
  <si>
    <t>971033431</t>
  </si>
  <si>
    <t>Vybourání otvorů ve zdivu cihelném pl do 0,25 m2 na MVC nebo MV tl do 150 mm</t>
  </si>
  <si>
    <t>186072621</t>
  </si>
  <si>
    <t>Vybourání otvorů ve zdivu základovém nebo nadzákladovém z cihel, tvárnic, příčkovek z cihel pálených na maltu vápennou nebo vápenocementovou plochy do 0,25 m2, tl. do 150 mm</t>
  </si>
  <si>
    <t>https://podminky.urs.cz/item/CS_URS_2022_02/971033431</t>
  </si>
  <si>
    <t>52</t>
  </si>
  <si>
    <t>971024461</t>
  </si>
  <si>
    <t>Vybourání otvorů ve zdivu kamenném pl do 0,25 m2 na MV nebo MVC tl do 600 mm</t>
  </si>
  <si>
    <t>1169017961</t>
  </si>
  <si>
    <t>Vybourání otvorů ve zdivu základovém nebo nadzákladovém kamenném, smíšeném kamenném, na maltu vápennou nebo vápenocementovou, plochy do 0,25 m2, tl. do 600 mm</t>
  </si>
  <si>
    <t>https://podminky.urs.cz/item/CS_URS_2022_02/971024461</t>
  </si>
  <si>
    <t>"1.PP"2</t>
  </si>
  <si>
    <t>"1.NP"1</t>
  </si>
  <si>
    <t>53</t>
  </si>
  <si>
    <t>971033641</t>
  </si>
  <si>
    <t>Vybourání otvorů ve zdivu cihelném pl do 4 m2 na MVC nebo MV tl do 300 mm</t>
  </si>
  <si>
    <t>888884361</t>
  </si>
  <si>
    <t>Vybourání otvorů ve zdivu základovém nebo nadzákladovém z cihel, tvárnic, příčkovek z cihel pálených na maltu vápennou nebo vápenocementovou plochy do 4 m2, tl. do 300 mm</t>
  </si>
  <si>
    <t>https://podminky.urs.cz/item/CS_URS_2022_02/971033641</t>
  </si>
  <si>
    <t>"OP10/19"(0,17*2,1*1,1)</t>
  </si>
  <si>
    <t>54</t>
  </si>
  <si>
    <t>973031325</t>
  </si>
  <si>
    <t>Vysekání kapes ve zdivu cihelném na MV nebo MVC pl do 0,10 m2 hl do 300 mm</t>
  </si>
  <si>
    <t>-638428343</t>
  </si>
  <si>
    <t>Vysekání výklenků nebo kapes ve zdivu z cihel na maltu vápennou nebo vápenocementovou kapes, plochy do 0,10 m2, hl. do 300 mm</t>
  </si>
  <si>
    <t>https://podminky.urs.cz/item/CS_URS_2022_02/973031325</t>
  </si>
  <si>
    <t>"pro L překlad"2</t>
  </si>
  <si>
    <t>55</t>
  </si>
  <si>
    <t>973031346</t>
  </si>
  <si>
    <t>Vysekání kapes ve zdivu cihelném na MV nebo MVC pl do 0,25 m2 hl do 450 mm</t>
  </si>
  <si>
    <t>1720015377</t>
  </si>
  <si>
    <t>Vysekání výklenků nebo kapes ve zdivu z cihel na maltu vápennou nebo vápenocementovou kapes, plochy do 0,25 m2, hl. do 450 mm</t>
  </si>
  <si>
    <t>https://podminky.urs.cz/item/CS_URS_2022_02/973031346</t>
  </si>
  <si>
    <t>"pro I120"(2*2)</t>
  </si>
  <si>
    <t>965081213</t>
  </si>
  <si>
    <t>Bourání podlah z dlaždic keramických nebo xylolitových tl do 10 mm plochy přes 1 m2</t>
  </si>
  <si>
    <t>-1298882461</t>
  </si>
  <si>
    <t>Bourání podlah z dlaždic bez podkladního lože nebo mazaniny, s jakoukoliv výplní spár keramických nebo xylolitových tl. do 10 mm, plochy přes 1 m2</t>
  </si>
  <si>
    <t>https://podminky.urs.cz/item/CS_URS_2022_02/965081213</t>
  </si>
  <si>
    <t>"OP05"3</t>
  </si>
  <si>
    <t>"OP06"1,4</t>
  </si>
  <si>
    <t>"OP07"6,5</t>
  </si>
  <si>
    <t>"OP10 část"6</t>
  </si>
  <si>
    <t>57</t>
  </si>
  <si>
    <t>965041431</t>
  </si>
  <si>
    <t>Bourání podkladů pod dlažby nebo mazanin škvárobetonových tl přes 100 mm pl do 4 m2</t>
  </si>
  <si>
    <t>1119311389</t>
  </si>
  <si>
    <t>Bourání mazanin škvárobetonových tl. přes 100 mm, plochy do 4 m2</t>
  </si>
  <si>
    <t>https://podminky.urs.cz/item/CS_URS_2022_02/965041431</t>
  </si>
  <si>
    <t>"OP05"3*0,15</t>
  </si>
  <si>
    <t>"OP06"1,4*0,15</t>
  </si>
  <si>
    <t>58</t>
  </si>
  <si>
    <t>965041441</t>
  </si>
  <si>
    <t>Bourání podkladů pod dlažby nebo mazanin škvárobetonových tl přes 100 mm pl přes 4 m2</t>
  </si>
  <si>
    <t>259966394</t>
  </si>
  <si>
    <t>Bourání mazanin škvárobetonových tl. přes 100 mm, plochy přes 4 m2</t>
  </si>
  <si>
    <t>https://podminky.urs.cz/item/CS_URS_2022_02/965041441</t>
  </si>
  <si>
    <t>"OP02"17,9*0,15</t>
  </si>
  <si>
    <t>"OP04"9,8*0,15</t>
  </si>
  <si>
    <t>"OP07"6,5*0,15</t>
  </si>
  <si>
    <t>978011191</t>
  </si>
  <si>
    <t>Otlučení (osekání) vnitřní vápenné nebo vápenocementové omítky stropů v rozsahu přes 50 do 100 %</t>
  </si>
  <si>
    <t>-201001909</t>
  </si>
  <si>
    <t>Otlučení vápenných nebo vápenocementových omítek vnitřních ploch stropů, v rozsahu přes 50 do 100 %</t>
  </si>
  <si>
    <t>https://podminky.urs.cz/item/CS_URS_2022_02/978011191</t>
  </si>
  <si>
    <t>98,2*1,1 "Přepočtené koeficientem množství</t>
  </si>
  <si>
    <t>60</t>
  </si>
  <si>
    <t>978013191</t>
  </si>
  <si>
    <t>Otlučení (osekání) vnitřní vápenné nebo vápenocementové omítky stěn v rozsahu přes 50 do 100 %</t>
  </si>
  <si>
    <t>777479378</t>
  </si>
  <si>
    <t>Otlučení vápenných nebo vápenocementových omítek vnitřních ploch stěn s vyškrabáním spar, s očištěním zdiva, v rozsahu přes 50 do 100 %</t>
  </si>
  <si>
    <t>https://podminky.urs.cz/item/CS_URS_2022_02/978013191</t>
  </si>
  <si>
    <t>"1S01"(4,7*2+4,5*2)*2,75</t>
  </si>
  <si>
    <t>"1S02"(2,1*2+3,9*2)*2,75</t>
  </si>
  <si>
    <t>"1S03"(3,7*2+4,5*2)*2,75</t>
  </si>
  <si>
    <t>"1S04"(1,1*2+3,9*2)*2,75</t>
  </si>
  <si>
    <t>"1S05"(1,65*2+3,9*2)*2,5</t>
  </si>
  <si>
    <t>"OP02"(3,9*2+4,7*2)*3</t>
  </si>
  <si>
    <t>"OP04"(2,5*2+4*2)*3</t>
  </si>
  <si>
    <t>"OP05"(1,8*3)*1,5</t>
  </si>
  <si>
    <t>"OP06"(0,8*2+1,8)*3</t>
  </si>
  <si>
    <t>"OP07"(4*2+1,7*2)*3</t>
  </si>
  <si>
    <t>"OP09"(1,5*2+1,2*2)*3</t>
  </si>
  <si>
    <t>"OP10"(1,3*2+4,9)*3,2</t>
  </si>
  <si>
    <t>367,25*1,1 'Přepočtené koeficientem množství</t>
  </si>
  <si>
    <t>978059541</t>
  </si>
  <si>
    <t>Odsekání a odebrání obkladů stěn z vnitřních obkládaček plochy přes 1 m2</t>
  </si>
  <si>
    <t>-1469337632</t>
  </si>
  <si>
    <t>Odsekání obkladů stěn včetně otlučení podkladní omítky až na zdivo z obkládaček vnitřních, z jakýchkoliv materiálů, plochy přes 1 m2</t>
  </si>
  <si>
    <t>https://podminky.urs.cz/item/CS_URS_2022_02/978059541</t>
  </si>
  <si>
    <t>"OP04"(3+2,5+1,4)*1,5</t>
  </si>
  <si>
    <t>"OP05"(1,8*3)*1,5-(0,6*2)</t>
  </si>
  <si>
    <t>"OP06"(0,8*2+1,8)*0,15</t>
  </si>
  <si>
    <t>997006512</t>
  </si>
  <si>
    <t>Vodorovné doprava suti s naložením a složením na skládku do 1 km</t>
  </si>
  <si>
    <t>CS ÚRS 2022 01</t>
  </si>
  <si>
    <t>-1069050870</t>
  </si>
  <si>
    <t>https://podminky.urs.cz/item/CS_URS_2022_01/997006512</t>
  </si>
  <si>
    <t>997006519</t>
  </si>
  <si>
    <t>Příplatek k vodorovnému přemístění suti na skládku ZKD 1 km přes 1 km</t>
  </si>
  <si>
    <t>-1052484943</t>
  </si>
  <si>
    <t>https://podminky.urs.cz/item/CS_URS_2022_01/997006519</t>
  </si>
  <si>
    <t>107,344*12</t>
  </si>
  <si>
    <t>997013212</t>
  </si>
  <si>
    <t>Vnitrostaveništní doprava suti a vybouraných hmot pro budovy v přes 6 do 9 m ručně</t>
  </si>
  <si>
    <t>691737901</t>
  </si>
  <si>
    <t>Vnitrostaveništní doprava suti a vybouraných hmot vodorovně do 50 m svisle ručně pro budovy a haly výšky přes 6 do 9 m</t>
  </si>
  <si>
    <t>https://podminky.urs.cz/item/CS_URS_2022_02/997013212</t>
  </si>
  <si>
    <t>65</t>
  </si>
  <si>
    <t>997013603</t>
  </si>
  <si>
    <t>Poplatek za uložení na skládce (skládkovné) stavebního odpadu cihelného kód odpadu 17 01 02</t>
  </si>
  <si>
    <t>-416822885</t>
  </si>
  <si>
    <t>Poplatek za uložení stavebního odpadu na skládce (skládkovné) cihelného zatříděného do Katalogu odpadů pod kódem 17 01 02</t>
  </si>
  <si>
    <t>https://podminky.urs.cz/item/CS_URS_2022_01/997013603</t>
  </si>
  <si>
    <t>30*0,3</t>
  </si>
  <si>
    <t>66</t>
  </si>
  <si>
    <t>997013631</t>
  </si>
  <si>
    <t>Poplatek za uložení na skládce (skládkovné) stavebního odpadu směsného kód odpadu 17 09 04</t>
  </si>
  <si>
    <t>-240132114</t>
  </si>
  <si>
    <t>https://podminky.urs.cz/item/CS_URS_2022_01/997013631</t>
  </si>
  <si>
    <t>67,344*0,3</t>
  </si>
  <si>
    <t>67</t>
  </si>
  <si>
    <t>997013811</t>
  </si>
  <si>
    <t>Poplatek za uložení na skládce (skládkovné) stavebního odpadu dřevěného kód odpadu 17 02 01</t>
  </si>
  <si>
    <t>-1829572031</t>
  </si>
  <si>
    <t>Poplatek za uložení stavebního odpadu na skládce (skládkovné) dřevěného zatříděného do Katalogu odpadů pod kódem 17 02 01</t>
  </si>
  <si>
    <t>https://podminky.urs.cz/item/CS_URS_2022_01/997013811</t>
  </si>
  <si>
    <t>68</t>
  </si>
  <si>
    <t>997013863</t>
  </si>
  <si>
    <t xml:space="preserve">Poplatek za uložení stavebního odpadu na recyklační skládce (skládkovné) cihelného kód odpadu  17 01 02</t>
  </si>
  <si>
    <t>745932792</t>
  </si>
  <si>
    <t>Poplatek za uložení stavebního odpadu na recyklační skládce (skládkovné) cihelného zatříděného do Katalogu odpadů pod kódem 17 01 02</t>
  </si>
  <si>
    <t>https://podminky.urs.cz/item/CS_URS_2022_01/997013863</t>
  </si>
  <si>
    <t>30*0,7</t>
  </si>
  <si>
    <t>69</t>
  </si>
  <si>
    <t>997013871</t>
  </si>
  <si>
    <t xml:space="preserve">Poplatek za uložení stavebního odpadu na recyklační skládce (skládkovné) směsného stavebního a demoličního kód odpadu  17 09 04</t>
  </si>
  <si>
    <t>-702789697</t>
  </si>
  <si>
    <t>Poplatek za uložení stavebního odpadu na recyklační skládce (skládkovné) směsného stavebního a demoličního zatříděného do Katalogu odpadů pod kódem 17 09 04</t>
  </si>
  <si>
    <t>https://podminky.urs.cz/item/CS_URS_2022_01/997013871</t>
  </si>
  <si>
    <t>67,344*0,7</t>
  </si>
  <si>
    <t>70</t>
  </si>
  <si>
    <t>998011002</t>
  </si>
  <si>
    <t>Přesun hmot pro budovy zděné v přes 6 do 12 m</t>
  </si>
  <si>
    <t>-628553020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</si>
  <si>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</si>
  <si>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https://podminky.urs.cz/item/CS_URS_2022_02/998011002</t>
  </si>
  <si>
    <t>711</t>
  </si>
  <si>
    <t>Izolace proti vodě, vlhkosti a plynům</t>
  </si>
  <si>
    <t>71</t>
  </si>
  <si>
    <t>711111001</t>
  </si>
  <si>
    <t>Provedení izolace proti zemní vlhkosti vodorovné za studena nátěrem penetračním</t>
  </si>
  <si>
    <t>187190538</t>
  </si>
  <si>
    <t>Provedení izolace proti zemní vlhkosti natěradly a tmely za studena na ploše vodorovné V nátěrem penetračním</t>
  </si>
  <si>
    <t>https://podminky.urs.cz/item/CS_URS_2022_02/711111001</t>
  </si>
  <si>
    <t>72</t>
  </si>
  <si>
    <t>11163150</t>
  </si>
  <si>
    <t>lak penetrační asfaltový</t>
  </si>
  <si>
    <t>1605877329</t>
  </si>
  <si>
    <t>27,7*0,00033 "Přepočtené koeficientem množství</t>
  </si>
  <si>
    <t>73</t>
  </si>
  <si>
    <t>711112001</t>
  </si>
  <si>
    <t>Provedení izolace proti zemní vlhkosti svislé za studena nátěrem penetračním</t>
  </si>
  <si>
    <t>599645718</t>
  </si>
  <si>
    <t>Provedení izolace proti zemní vlhkosti natěradly a tmely za studena na ploše svislé S nátěrem penetračním</t>
  </si>
  <si>
    <t>https://podminky.urs.cz/item/CS_URS_2022_02/711112001</t>
  </si>
  <si>
    <t>"P1 vyvedení na zed"</t>
  </si>
  <si>
    <t>"OP02"(3,9*2+4,7*2)*0,5</t>
  </si>
  <si>
    <t>"OP04"(4*2+2,5*2)*0,5</t>
  </si>
  <si>
    <t>74</t>
  </si>
  <si>
    <t>-1869484393</t>
  </si>
  <si>
    <t>15,1*0,00034 "Přepočtené koeficientem množství</t>
  </si>
  <si>
    <t>75</t>
  </si>
  <si>
    <t>711113117</t>
  </si>
  <si>
    <t>Izolace proti vlhkosti vodorovná za studena těsnicí stěrkou jednosložkovou na bázi cementu</t>
  </si>
  <si>
    <t>-931137753</t>
  </si>
  <si>
    <t>Izolace proti zemní vlhkosti natěradly a tmely za studena na ploše vodorovné V těsnicí stěrkou jednosložkovu na bázi cementu</t>
  </si>
  <si>
    <t>https://podminky.urs.cz/item/CS_URS_2022_02/711113117</t>
  </si>
  <si>
    <t>"OP10a"2,9</t>
  </si>
  <si>
    <t>"OP10b"2,8</t>
  </si>
  <si>
    <t>76</t>
  </si>
  <si>
    <t>711113127</t>
  </si>
  <si>
    <t>Izolace proti vlhkosti svislá za studena těsnicí stěrkou jednosložkovou na bázi cementu</t>
  </si>
  <si>
    <t>357452340</t>
  </si>
  <si>
    <t>Izolace proti zemní vlhkosti natěradly a tmely za studena na ploše svislé S těsnicí stěrkou jednosložkovu na bázi cementu</t>
  </si>
  <si>
    <t>https://podminky.urs.cz/item/CS_URS_2022_02/711113127</t>
  </si>
  <si>
    <t>"OP10a"(2,4+1,2)*2</t>
  </si>
  <si>
    <t>"OP05"(1,8*2+2,7*2)*2</t>
  </si>
  <si>
    <t>77</t>
  </si>
  <si>
    <t>711141559</t>
  </si>
  <si>
    <t>Provedení izolace proti zemní vlhkosti pásy přitavením vodorovné NAIP</t>
  </si>
  <si>
    <t>1059903430</t>
  </si>
  <si>
    <t>Provedení izolace proti zemní vlhkosti pásy přitavením NAIP na ploše vodorovné V</t>
  </si>
  <si>
    <t>https://podminky.urs.cz/item/CS_URS_2022_02/711141559</t>
  </si>
  <si>
    <t>"OP02"17,9*2</t>
  </si>
  <si>
    <t>"OP04"9,8*2</t>
  </si>
  <si>
    <t>78</t>
  </si>
  <si>
    <t>62832001</t>
  </si>
  <si>
    <t>pás asfaltový natavitelný oxidovaný tl 3,5mm typu V60 S35 s vložkou ze skleněné rohože, s jemnozrnným minerálním posypem</t>
  </si>
  <si>
    <t>-722743767</t>
  </si>
  <si>
    <t>55,4*1,1655 "Přepočtené koeficientem množství</t>
  </si>
  <si>
    <t>79</t>
  </si>
  <si>
    <t>711142559</t>
  </si>
  <si>
    <t>Provedení izolace proti zemní vlhkosti pásy přitavením svislé NAIP</t>
  </si>
  <si>
    <t>1443708948</t>
  </si>
  <si>
    <t>Provedení izolace proti zemní vlhkosti pásy přitavením NAIP na ploše svislé S</t>
  </si>
  <si>
    <t>https://podminky.urs.cz/item/CS_URS_2022_02/711142559</t>
  </si>
  <si>
    <t>"OP02"(3,9*2+4,7*2)*0,5*2</t>
  </si>
  <si>
    <t>"OP04"(4*2+2,5*2)*0,5*2</t>
  </si>
  <si>
    <t>80</t>
  </si>
  <si>
    <t>-1044649406</t>
  </si>
  <si>
    <t>30,2*1,221 "Přepočtené koeficientem množství</t>
  </si>
  <si>
    <t>81</t>
  </si>
  <si>
    <t>998711101</t>
  </si>
  <si>
    <t>Přesun hmot tonážní pro izolace proti vodě, vlhkosti a plynům v objektech v do 6 m</t>
  </si>
  <si>
    <t>-447474743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</si>
  <si>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</si>
  <si>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</si>
  <si>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82</t>
  </si>
  <si>
    <t>998711181</t>
  </si>
  <si>
    <t>Příplatek k přesunu hmot tonážní 711 prováděný bez použití mechanizace</t>
  </si>
  <si>
    <t>703651875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</si>
  <si>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</si>
  <si>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https://podminky.urs.cz/item/CS_URS_2022_02/998711181</t>
  </si>
  <si>
    <t>712</t>
  </si>
  <si>
    <t>Povlakové krytiny</t>
  </si>
  <si>
    <t>83</t>
  </si>
  <si>
    <t>712640861</t>
  </si>
  <si>
    <t>Odstranění povlakové krytiny střech přes 30° do 45° z pásů NAIP přitavených v plné ploše jednovrstvé</t>
  </si>
  <si>
    <t>-205043845</t>
  </si>
  <si>
    <t>Odstranění povlakové krytiny střech šikmých přes 30° z přitavených pásů NAIP v plné ploše jednovrstvá</t>
  </si>
  <si>
    <t>https://podminky.urs.cz/item/CS_URS_2022_02/712640861</t>
  </si>
  <si>
    <t>"budova"(7*37)*2</t>
  </si>
  <si>
    <t>713</t>
  </si>
  <si>
    <t>Izolace tepelné</t>
  </si>
  <si>
    <t>84</t>
  </si>
  <si>
    <t>713120814</t>
  </si>
  <si>
    <t>Odstranění tepelné izolace podlah volně kladené z vláknitých materiálů nasáklých vodou tl přes 100 mm</t>
  </si>
  <si>
    <t>-1742029982</t>
  </si>
  <si>
    <t>Odstranění tepelné izolace podlah z rohoží, pásů, dílců, desek, bloků podlah volně kladených nebo mezi trámy z vláknitých materiálů nasáklých vodou, tloušťka izolace přes 100 mm</t>
  </si>
  <si>
    <t>https://podminky.urs.cz/item/CS_URS_2022_02/713120814</t>
  </si>
  <si>
    <t>"půda"(28*9)</t>
  </si>
  <si>
    <t>85</t>
  </si>
  <si>
    <t>713121111</t>
  </si>
  <si>
    <t>Montáž izolace tepelné podlah volně kladenými rohožemi, pásy, dílci, deskami 1 vrstva</t>
  </si>
  <si>
    <t>1054517665</t>
  </si>
  <si>
    <t>Montáž tepelné izolace podlah rohožemi, pásy, deskami, dílci, bloky (izolační materiál ve specifikaci) kladenými volně jednovrstvá</t>
  </si>
  <si>
    <t>https://podminky.urs.cz/item/CS_URS_2022_02/713121111</t>
  </si>
  <si>
    <t>86</t>
  </si>
  <si>
    <t>63152138</t>
  </si>
  <si>
    <t>pás tepelně izolační univerzální λ=0,034-0,035 tl 200mm</t>
  </si>
  <si>
    <t>-184760296</t>
  </si>
  <si>
    <t>264,12*1,02 "Přepočtené koeficientem množství</t>
  </si>
  <si>
    <t>87</t>
  </si>
  <si>
    <t>713121131</t>
  </si>
  <si>
    <t>Montáž izolace tepelné podlah parotěsné reflexní tl do 5 mm</t>
  </si>
  <si>
    <t>1151236205</t>
  </si>
  <si>
    <t>Montáž tepelné izolace podlah parotěsnými reflexními pásy, tloušťka izolace do 5 mm</t>
  </si>
  <si>
    <t>https://podminky.urs.cz/item/CS_URS_2022_02/713121131</t>
  </si>
  <si>
    <t>88</t>
  </si>
  <si>
    <t>28329028</t>
  </si>
  <si>
    <t>fólie PE vyztužená Al vrstvou pro parotěsnou vrstvu 150g/m2 s integrovanou lepící páskou</t>
  </si>
  <si>
    <t>700490865</t>
  </si>
  <si>
    <t>264,12*1,05 "Přepočtené koeficientem množství</t>
  </si>
  <si>
    <t>89</t>
  </si>
  <si>
    <t>998713101</t>
  </si>
  <si>
    <t>Přesun hmot tonážní pro izolace tepelné v objektech v do 6 m</t>
  </si>
  <si>
    <t>-1605515299</t>
  </si>
  <si>
    <t>Přesun hmot pro izolace tepelné stanovený z hmotnosti přesunovaného materiálu vodorovná dopravní vzdálenost do 50 m v objektech výšky do 6 m</t>
  </si>
  <si>
    <t>https://podminky.urs.cz/item/CS_URS_2022_02/998713101</t>
  </si>
  <si>
    <t>998713181</t>
  </si>
  <si>
    <t>Příplatek k přesunu hmot tonážní 713 prováděný bez použití mechanizace</t>
  </si>
  <si>
    <t>-1544875056</t>
  </si>
  <si>
    <t>Přesun hmot pro izolace tepelné stanovený z hmotnosti přesunovaného materiálu Příplatek k cenám za přesun prováděný bez použití mechanizace pro jakoukoliv výšku objektu</t>
  </si>
  <si>
    <t>https://podminky.urs.cz/item/CS_URS_2022_02/998713181</t>
  </si>
  <si>
    <t>721210817</t>
  </si>
  <si>
    <t>Demontáž vpustí vanových DN 70</t>
  </si>
  <si>
    <t>401290229</t>
  </si>
  <si>
    <t>Demontáž kanalizačního příslušenství vpustí vanových DN 70</t>
  </si>
  <si>
    <t>https://podminky.urs.cz/item/CS_URS_2022_02/721210817</t>
  </si>
  <si>
    <t>725</t>
  </si>
  <si>
    <t>Zdravotechnika - zařizovací předměty</t>
  </si>
  <si>
    <t>92</t>
  </si>
  <si>
    <t>725210821</t>
  </si>
  <si>
    <t>Demontáž umyvadel bez výtokových armatur</t>
  </si>
  <si>
    <t>soubor</t>
  </si>
  <si>
    <t>265269836</t>
  </si>
  <si>
    <t>Demontáž umyvadel bez výtokových armatur umyvadel</t>
  </si>
  <si>
    <t>https://podminky.urs.cz/item/CS_URS_2022_02/725210821</t>
  </si>
  <si>
    <t>93</t>
  </si>
  <si>
    <t>725220832</t>
  </si>
  <si>
    <t>Demontáž van litinová volná</t>
  </si>
  <si>
    <t>945086318</t>
  </si>
  <si>
    <t>Demontáž van litinových volně stojících</t>
  </si>
  <si>
    <t>https://podminky.urs.cz/item/CS_URS_2022_02/725220832</t>
  </si>
  <si>
    <t>725820801</t>
  </si>
  <si>
    <t>Demontáž baterie nástěnné do G 3 / 4</t>
  </si>
  <si>
    <t>-830027639</t>
  </si>
  <si>
    <t>Demontáž baterií nástěnných do G 3/4</t>
  </si>
  <si>
    <t>https://podminky.urs.cz/item/CS_URS_2022_02/725820801</t>
  </si>
  <si>
    <t>762</t>
  </si>
  <si>
    <t>Konstrukce tesařské</t>
  </si>
  <si>
    <t>762082230</t>
  </si>
  <si>
    <t>Provedení tesařského profilování zhlaví trámu jednoduchým seříznutím dvěma řezy pl přes 160 do 320 cm2</t>
  </si>
  <si>
    <t>-501778594</t>
  </si>
  <si>
    <t>Profilování zhlaví trámů a ozdobných konců jednoduché seříznutí dvěma řezy, plochy přes 160 do 320 cm2</t>
  </si>
  <si>
    <t>https://podminky.urs.cz/item/CS_URS_2022_02/762082230</t>
  </si>
  <si>
    <t>29*2</t>
  </si>
  <si>
    <t>762331812</t>
  </si>
  <si>
    <t>Demontáž vázaných kcí krovů z hranolů průřezové pl přes 120 do 224 cm2</t>
  </si>
  <si>
    <t>1141762654</t>
  </si>
  <si>
    <t>Demontáž vázaných konstrukcí krovů sklonu do 60° z hranolů, hranolků, fošen, průřezové plochy přes 120 do 224 cm2</t>
  </si>
  <si>
    <t>https://podminky.urs.cz/item/CS_URS_2022_02/762331812</t>
  </si>
  <si>
    <t>"30%"</t>
  </si>
  <si>
    <t>"krokve"(6,8*29)*2</t>
  </si>
  <si>
    <t>"hambalek"(1,7*2)*14</t>
  </si>
  <si>
    <t>"vzpěra"(1*2)*7</t>
  </si>
  <si>
    <t>456*0,3 "Přepočtené koeficientem množství</t>
  </si>
  <si>
    <t>762331813</t>
  </si>
  <si>
    <t>Demontáž vázaných kcí krovů z hranolů průřezové pl přes 224 do 288 cm2</t>
  </si>
  <si>
    <t>1009518747</t>
  </si>
  <si>
    <t>Demontáž vázaných konstrukcí krovů sklonu do 60° z hranolů, hranolků, fošen, průřezové plochy přes 224 do 288 cm2</t>
  </si>
  <si>
    <t>https://podminky.urs.cz/item/CS_URS_2022_02/762331813</t>
  </si>
  <si>
    <t>"pozednice"(28*2)</t>
  </si>
  <si>
    <t>"vaznice středová"28</t>
  </si>
  <si>
    <t>"vazný trám"(9*7)</t>
  </si>
  <si>
    <t>"sloupek"(2,5*7)</t>
  </si>
  <si>
    <t>164,5*0,3 "Přepočtené koeficientem množství</t>
  </si>
  <si>
    <t>98</t>
  </si>
  <si>
    <t>762332132</t>
  </si>
  <si>
    <t>Montáž vázaných kcí krovů pravidelných z hraněného řeziva průřezové pl přes 120 do 224 cm2</t>
  </si>
  <si>
    <t>1309800016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</si>
  <si>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</si>
  <si>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https://podminky.urs.cz/item/CS_URS_2022_02/762332132</t>
  </si>
  <si>
    <t>99</t>
  </si>
  <si>
    <t>762332133</t>
  </si>
  <si>
    <t>Montáž vázaných kcí krovů pravidelných z hraněného řeziva průřezové pl přes 224 do 288 cm2</t>
  </si>
  <si>
    <t>109464844</t>
  </si>
  <si>
    <t>Montáž vázaných konstrukcí krovů střech pultových, sedlových, valbových, stanových čtvercového nebo obdélníkového půdorysu z řeziva hraněného průřezové plochy přes 224 do 288 cm2</t>
  </si>
  <si>
    <t>https://podminky.urs.cz/item/CS_URS_2022_02/762332133</t>
  </si>
  <si>
    <t>100</t>
  </si>
  <si>
    <t>60512130</t>
  </si>
  <si>
    <t>hranol stavební řezivo průřezu do 224cm2 do dl 6m</t>
  </si>
  <si>
    <t>976998946</t>
  </si>
  <si>
    <t>"hambalek"((1,7*2)*14*0,08*0,18)*0,3</t>
  </si>
  <si>
    <t>"vzpera"((1*2)*7*0,12*0,12)*0,3</t>
  </si>
  <si>
    <t>0,266*1,1 "Přepočtené koeficientem množství</t>
  </si>
  <si>
    <t>101</t>
  </si>
  <si>
    <t>60512131</t>
  </si>
  <si>
    <t>hranol stavební řezivo průřezu do 224cm2 dl 6-8m</t>
  </si>
  <si>
    <t>-2122651252</t>
  </si>
  <si>
    <t>"krokve"((6,8*29)*2*0,12*0,16)*0,3</t>
  </si>
  <si>
    <t>2,272*1,1 "Přepočtené koeficientem množství</t>
  </si>
  <si>
    <t>102</t>
  </si>
  <si>
    <t>60512136</t>
  </si>
  <si>
    <t>hranol stavební řezivo průřezu do 288cm2 dl 6-8m</t>
  </si>
  <si>
    <t>-448411759</t>
  </si>
  <si>
    <t>"pozednice"((28*2)*0,16*0,18)*0,3</t>
  </si>
  <si>
    <t>"vaznice stredová"(28*0,16*0,18)*0,3</t>
  </si>
  <si>
    <t>"vazný trám"((9*7)*0,16*0,18)*0,3</t>
  </si>
  <si>
    <t>"sloupek"((2,5*7)*0,16*0,16)*0,3</t>
  </si>
  <si>
    <t>1,404*1,1 "Přepočtené koeficientem množství</t>
  </si>
  <si>
    <t>103</t>
  </si>
  <si>
    <t>762341210</t>
  </si>
  <si>
    <t>Montáž bednění střech rovných a šikmých sklonu do 60° z hrubých prken na sraz tl do 32 mm</t>
  </si>
  <si>
    <t>-295487391</t>
  </si>
  <si>
    <t>Montáž bednění střech rovných a šikmých sklonu do 60° s vyřezáním otvorů z prken hrubých na sraz tl. do 32 mm</t>
  </si>
  <si>
    <t>https://podminky.urs.cz/item/CS_URS_2022_02/762341210</t>
  </si>
  <si>
    <t>(31*6,8)</t>
  </si>
  <si>
    <t>"odpočet přesah"(-31*1)*2</t>
  </si>
  <si>
    <t>104</t>
  </si>
  <si>
    <t>60515111.R</t>
  </si>
  <si>
    <t>řezivo jehličnaté boční prkno 20-30mm impregnované</t>
  </si>
  <si>
    <t>-282386574</t>
  </si>
  <si>
    <t>148,8*0,03</t>
  </si>
  <si>
    <t>105</t>
  </si>
  <si>
    <t>762341260</t>
  </si>
  <si>
    <t>Montáž bednění střech rovných a šikmých sklonu do 60° z palubek</t>
  </si>
  <si>
    <t>1527170857</t>
  </si>
  <si>
    <t>Montáž bednění střech rovných a šikmých sklonu do 60° s vyřezáním otvorů z palubek</t>
  </si>
  <si>
    <t>https://podminky.urs.cz/item/CS_URS_2022_02/762341260</t>
  </si>
  <si>
    <t>"presah"(31*1)*2</t>
  </si>
  <si>
    <t>106</t>
  </si>
  <si>
    <t>61191176</t>
  </si>
  <si>
    <t>palubky obkladové smrk profil klasický 14x121mm jakost A/B</t>
  </si>
  <si>
    <t>-1456021810</t>
  </si>
  <si>
    <t>62*1,1 "Přepočtené koeficientem množství</t>
  </si>
  <si>
    <t>107</t>
  </si>
  <si>
    <t>762341811</t>
  </si>
  <si>
    <t>Demontáž bednění střech z prken</t>
  </si>
  <si>
    <t>527251113</t>
  </si>
  <si>
    <t>Demontáž bednění a laťování bednění střech rovných, obloukových, sklonu do 60° se všemi nadstřešními konstrukcemi z prken hrubých, hoblovaných tl. do 32 mm</t>
  </si>
  <si>
    <t>https://podminky.urs.cz/item/CS_URS_2022_02/762341811</t>
  </si>
  <si>
    <t>108</t>
  </si>
  <si>
    <t>762342314</t>
  </si>
  <si>
    <t>Montáž laťování na střechách složitých sklonu do 60° osové vzdálenosti přes 150 do 360 mm</t>
  </si>
  <si>
    <t>1908149439</t>
  </si>
  <si>
    <t>Montáž laťování střech složitých sklonu do 60° při osové vzdálenosti latí přes 150 do 360 mm</t>
  </si>
  <si>
    <t>https://podminky.urs.cz/item/CS_URS_2022_02/762342314</t>
  </si>
  <si>
    <t>109</t>
  </si>
  <si>
    <t>60514114</t>
  </si>
  <si>
    <t>řezivo jehličnaté lať impregnovaná dl 4 m</t>
  </si>
  <si>
    <t>1471879663</t>
  </si>
  <si>
    <t>"kalkulována spotřeba latí 4,44m/m2 při rozteči 225 mm)</t>
  </si>
  <si>
    <t>(31*6,8)*4,44*0,03*0,05</t>
  </si>
  <si>
    <t>110</t>
  </si>
  <si>
    <t>762342441</t>
  </si>
  <si>
    <t>Montáž lišt trojúhelníkových sklonu do 60°</t>
  </si>
  <si>
    <t>-1088456972</t>
  </si>
  <si>
    <t>Montáž laťování montáž lišt trojúhelníkových</t>
  </si>
  <si>
    <t>https://podminky.urs.cz/item/CS_URS_2022_02/762342441</t>
  </si>
  <si>
    <t>(6,8*29)*2</t>
  </si>
  <si>
    <t>111</t>
  </si>
  <si>
    <t>-1455232314</t>
  </si>
  <si>
    <t>394,400*0,05*0,03</t>
  </si>
  <si>
    <t>0,592*1,1 "Přepočtené koeficientem množství</t>
  </si>
  <si>
    <t>112</t>
  </si>
  <si>
    <t>762395000</t>
  </si>
  <si>
    <t>Spojovací prostředky krovů, bednění, laťování, nadstřešních konstrukcí</t>
  </si>
  <si>
    <t>-1310309522</t>
  </si>
  <si>
    <t>Spojovací prostředky krovů, bednění a laťování, nadstřešních konstrukcí svory, prkna, hřebíky, pásová ocel, vruty</t>
  </si>
  <si>
    <t>https://podminky.urs.cz/item/CS_URS_2022_02/762395000</t>
  </si>
  <si>
    <t>"krov"(0,3+2,5+1,5)</t>
  </si>
  <si>
    <t>"late"(0,65)</t>
  </si>
  <si>
    <t>"bednění"1</t>
  </si>
  <si>
    <t>113</t>
  </si>
  <si>
    <t>762512261</t>
  </si>
  <si>
    <t>Montáž podlahové kce podkladového roštu</t>
  </si>
  <si>
    <t>1522375710</t>
  </si>
  <si>
    <t>Podlahové konstrukce podkladové montáž roštu podkladového</t>
  </si>
  <si>
    <t>https://podminky.urs.cz/item/CS_URS_2022_02/762512261</t>
  </si>
  <si>
    <t>"pochozí lávka na půdě"(28*3)+(2*3)</t>
  </si>
  <si>
    <t>114</t>
  </si>
  <si>
    <t>60512125</t>
  </si>
  <si>
    <t>hranol stavební řezivo průřezu do 120cm2 do dl 6m</t>
  </si>
  <si>
    <t>769588219</t>
  </si>
  <si>
    <t>90*0,1*0,5</t>
  </si>
  <si>
    <t>4,5*1,1 "Přepočtené koeficientem množství</t>
  </si>
  <si>
    <t>115</t>
  </si>
  <si>
    <t>762522812</t>
  </si>
  <si>
    <t>Demontáž podlah s polštáři z prken nebo fošen tloušťky přes 32 mm</t>
  </si>
  <si>
    <t>1416827255</t>
  </si>
  <si>
    <t>Demontáž podlah s polštáři z prken nebo fošen tl. přes 32 mm</t>
  </si>
  <si>
    <t>https://podminky.urs.cz/item/CS_URS_2022_02/762522812</t>
  </si>
  <si>
    <t>116</t>
  </si>
  <si>
    <t>762595001</t>
  </si>
  <si>
    <t>Spojovací prostředky pro položení dřevěných podlah a zakrytí kanálů</t>
  </si>
  <si>
    <t>906151870</t>
  </si>
  <si>
    <t>Spojovací prostředky podlah a podkladových konstrukcí hřebíky, vruty</t>
  </si>
  <si>
    <t>https://podminky.urs.cz/item/CS_URS_2022_02/762595001</t>
  </si>
  <si>
    <t>(28*1,1+2*1,1)</t>
  </si>
  <si>
    <t>117</t>
  </si>
  <si>
    <t>762811410</t>
  </si>
  <si>
    <t>Montáž zapuštěného záklopu z hrubých prken na sraz spáry nekryté</t>
  </si>
  <si>
    <t>1675898741</t>
  </si>
  <si>
    <t>Záklop stropů montáž (materiál ve specifikaci) z prken hrubých zapuštěného na sraz spáry nekryté</t>
  </si>
  <si>
    <t>https://podminky.urs.cz/item/CS_URS_2022_02/762811410</t>
  </si>
  <si>
    <t>"pochuzí lávka na pude"(28*1,1+2*1,1)</t>
  </si>
  <si>
    <t>118</t>
  </si>
  <si>
    <t>60515111</t>
  </si>
  <si>
    <t>řezivo jehličnaté boční prkno 20-30mm</t>
  </si>
  <si>
    <t>-590753608</t>
  </si>
  <si>
    <t>33*0,02</t>
  </si>
  <si>
    <t>0,66*1,1 "Přepočtené koeficientem množství</t>
  </si>
  <si>
    <t>119</t>
  </si>
  <si>
    <t>998762102</t>
  </si>
  <si>
    <t>Přesun hmot tonážní pro kce tesařské v objektech v přes 6 do 12 m</t>
  </si>
  <si>
    <t>1911253754</t>
  </si>
  <si>
    <t>Přesun hmot pro konstrukce tesařské stanovený z hmotnosti přesunovaného materiálu vodorovná dopravní vzdálenost do 50 m v objektech výšky přes 6 do 12 m</t>
  </si>
  <si>
    <t>https://podminky.urs.cz/item/CS_URS_2022_02/998762102</t>
  </si>
  <si>
    <t>120</t>
  </si>
  <si>
    <t>998762181</t>
  </si>
  <si>
    <t>Příplatek k přesunu hmot tonážní 762 prováděný bez použití mechanizace</t>
  </si>
  <si>
    <t>-948220101</t>
  </si>
  <si>
    <t>Přesun hmot pro konstrukce tesařské stanovený z hmotnosti přesunovaného materiálu Příplatek k cenám za přesun prováděný bez použití mechanizace pro jakoukoliv výšku objektu</t>
  </si>
  <si>
    <t>https://podminky.urs.cz/item/CS_URS_2022_02/998762181</t>
  </si>
  <si>
    <t>763</t>
  </si>
  <si>
    <t>Konstrukce suché výstavby</t>
  </si>
  <si>
    <t>121</t>
  </si>
  <si>
    <t>763131511</t>
  </si>
  <si>
    <t>SDK podhled deska 1xA 12,5 bez izolace jednovrstvá spodní kce profil CD+UD</t>
  </si>
  <si>
    <t>-742978702</t>
  </si>
  <si>
    <t>Podhled ze sádrokartonových desek jednovrstvá zavěšená spodní konstrukce z ocelových profilů CD, UD jednoduše opláštěná deskou standardní A, tl. 12,5 mm, bez izolace</t>
  </si>
  <si>
    <t>https://podminky.urs.cz/item/CS_URS_2022_02/763131511</t>
  </si>
  <si>
    <t>122</t>
  </si>
  <si>
    <t>763131551</t>
  </si>
  <si>
    <t>SDK podhled deska 1xH2 12,5 bez izolace jednovrstvá spodní kce profil CD+UD</t>
  </si>
  <si>
    <t>-1649393852</t>
  </si>
  <si>
    <t>Podhled ze sádrokartonových desek jednovrstvá zavěšená spodní konstrukce z ocelových profilů CD, UD jednoduše opláštěná deskou impregnovanou H2, tl. 12,5 mm, bez izolace</t>
  </si>
  <si>
    <t>https://podminky.urs.cz/item/CS_URS_2022_02/763131551</t>
  </si>
  <si>
    <t>"OP05"4,5</t>
  </si>
  <si>
    <t>123</t>
  </si>
  <si>
    <t>763231822</t>
  </si>
  <si>
    <t>Demontáž sádrovláknitého podhledu s nosnou konstrukcí z ocelových profilů opláštění dvojité</t>
  </si>
  <si>
    <t>1016147777</t>
  </si>
  <si>
    <t>Demontáž podhledu ze sádrovláknitých desek s nosnou konstrukcí z ocelových profilů, opláštění dvojité</t>
  </si>
  <si>
    <t>https://podminky.urs.cz/item/CS_URS_2022_02/763231822</t>
  </si>
  <si>
    <t>"OP10"(1,3*4,9)</t>
  </si>
  <si>
    <t>124</t>
  </si>
  <si>
    <t>998763301</t>
  </si>
  <si>
    <t>Přesun hmot tonážní pro sádrokartonové konstrukce v objektech v do 6 m</t>
  </si>
  <si>
    <t>270087226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</si>
  <si>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</si>
  <si>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https://podminky.urs.cz/item/CS_URS_2022_02/998763301</t>
  </si>
  <si>
    <t>125</t>
  </si>
  <si>
    <t>998763381</t>
  </si>
  <si>
    <t>Příplatek k přesunu hmot tonážní 763 SDK prováděný bez použití mechanizace</t>
  </si>
  <si>
    <t>-632964862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</si>
  <si>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</si>
  <si>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https://podminky.urs.cz/item/CS_URS_2022_02/998763381</t>
  </si>
  <si>
    <t>764</t>
  </si>
  <si>
    <t>Konstrukce klempířské</t>
  </si>
  <si>
    <t>126</t>
  </si>
  <si>
    <t>764001821</t>
  </si>
  <si>
    <t>Demontáž krytiny ze svitků nebo tabulí do suti</t>
  </si>
  <si>
    <t>1107673002</t>
  </si>
  <si>
    <t>Demontáž klempířských konstrukcí krytiny ze svitků nebo tabulí do suti</t>
  </si>
  <si>
    <t>https://podminky.urs.cz/item/CS_URS_2022_02/764001821</t>
  </si>
  <si>
    <t>127</t>
  </si>
  <si>
    <t>764001861</t>
  </si>
  <si>
    <t>Demontáž hřebene z hřebenáčů do suti</t>
  </si>
  <si>
    <t>-1311011586</t>
  </si>
  <si>
    <t>Demontáž klempířských konstrukcí oplechování hřebene z hřebenáčů do suti</t>
  </si>
  <si>
    <t>https://podminky.urs.cz/item/CS_URS_2022_02/764001861</t>
  </si>
  <si>
    <t>764002801</t>
  </si>
  <si>
    <t>Demontáž závětrné lišty do suti</t>
  </si>
  <si>
    <t>-785522945</t>
  </si>
  <si>
    <t>Demontáž klempířských konstrukcí závětrné lišty do suti</t>
  </si>
  <si>
    <t>https://podminky.urs.cz/item/CS_URS_2022_02/764002801</t>
  </si>
  <si>
    <t>7*4</t>
  </si>
  <si>
    <t>129</t>
  </si>
  <si>
    <t>764002812</t>
  </si>
  <si>
    <t>Demontáž okapového plechu do suti v krytině skládané</t>
  </si>
  <si>
    <t>1718120985</t>
  </si>
  <si>
    <t>Demontáž klempířských konstrukcí okapového plechu do suti, v krytině skládané</t>
  </si>
  <si>
    <t>https://podminky.urs.cz/item/CS_URS_2022_02/764002812</t>
  </si>
  <si>
    <t>37*2</t>
  </si>
  <si>
    <t>130</t>
  </si>
  <si>
    <t>764002821</t>
  </si>
  <si>
    <t>Demontáž střešního výlezu do suti</t>
  </si>
  <si>
    <t>-1560411114</t>
  </si>
  <si>
    <t>Demontáž klempířských konstrukcí střešního výlezu do suti</t>
  </si>
  <si>
    <t>https://podminky.urs.cz/item/CS_URS_2022_02/764002821</t>
  </si>
  <si>
    <t>131</t>
  </si>
  <si>
    <t>764002831</t>
  </si>
  <si>
    <t>Demontáž sněhového zachytávače do suti</t>
  </si>
  <si>
    <t>-89393404</t>
  </si>
  <si>
    <t>Demontáž klempířských konstrukcí sněhového zachytávače do suti</t>
  </si>
  <si>
    <t>https://podminky.urs.cz/item/CS_URS_2022_02/764002831</t>
  </si>
  <si>
    <t>132</t>
  </si>
  <si>
    <t>764002881</t>
  </si>
  <si>
    <t>Demontáž lemování střešních prostupů do suti</t>
  </si>
  <si>
    <t>689368403</t>
  </si>
  <si>
    <t>Demontáž klempířských konstrukcí lemování střešních prostupů do suti</t>
  </si>
  <si>
    <t>https://podminky.urs.cz/item/CS_URS_2022_02/764002881</t>
  </si>
  <si>
    <t>133</t>
  </si>
  <si>
    <t>764003801</t>
  </si>
  <si>
    <t>Demontáž lemování trub, konzol, držáků, ventilačních nástavců a jiných kusových prvků do suti</t>
  </si>
  <si>
    <t>-1559930349</t>
  </si>
  <si>
    <t>Demontáž klempířských konstrukcí lemování trub, konzol, držáků, ventilačních nástavců a ostatních kusových prvků do suti</t>
  </si>
  <si>
    <t>https://podminky.urs.cz/item/CS_URS_2022_02/764003801</t>
  </si>
  <si>
    <t>134</t>
  </si>
  <si>
    <t>764004801</t>
  </si>
  <si>
    <t>Demontáž podokapního žlabu do suti</t>
  </si>
  <si>
    <t>422572349</t>
  </si>
  <si>
    <t>Demontáž klempířských konstrukcí žlabu podokapního do suti</t>
  </si>
  <si>
    <t>https://podminky.urs.cz/item/CS_URS_2022_02/764004801</t>
  </si>
  <si>
    <t>135</t>
  </si>
  <si>
    <t>764004861</t>
  </si>
  <si>
    <t>Demontáž svodu do suti</t>
  </si>
  <si>
    <t>1197070383</t>
  </si>
  <si>
    <t>Demontáž klempířských konstrukcí svodu do suti</t>
  </si>
  <si>
    <t>https://podminky.urs.cz/item/CS_URS_2022_02/764004861</t>
  </si>
  <si>
    <t>5*4</t>
  </si>
  <si>
    <t>136</t>
  </si>
  <si>
    <t>764212635</t>
  </si>
  <si>
    <t>Oplechování štítu závětrnou lištou z Pz s povrchovou úpravou rš 400 mm</t>
  </si>
  <si>
    <t>-749714349</t>
  </si>
  <si>
    <t>Oplechování střešních prvků z pozinkovaného plechu s povrchovou úpravou štítu závětrnou lištou rš 400 mm</t>
  </si>
  <si>
    <t>https://podminky.urs.cz/item/CS_URS_2022_02/764212635</t>
  </si>
  <si>
    <t>"K/2"30</t>
  </si>
  <si>
    <t>137</t>
  </si>
  <si>
    <t>764212664</t>
  </si>
  <si>
    <t>Oplechování rovné okapové hrany z Pz s povrchovou úpravou rš 330 mm</t>
  </si>
  <si>
    <t>1404183417</t>
  </si>
  <si>
    <t>Oplechování střešních prvků z pozinkovaného plechu s povrchovou úpravou okapu střechy rovné okapovým plechem rš 330 mm</t>
  </si>
  <si>
    <t>https://podminky.urs.cz/item/CS_URS_2022_02/764212664</t>
  </si>
  <si>
    <t>"K/3"63</t>
  </si>
  <si>
    <t>138</t>
  </si>
  <si>
    <t>764213652</t>
  </si>
  <si>
    <t>Střešní výlez pro krytinu skládanou nebo plechovou z Pz s povrchovou úpravou</t>
  </si>
  <si>
    <t>75007739</t>
  </si>
  <si>
    <t>Oplechování střešních prvků z pozinkovaného plechu s povrchovou úpravou střešní výlez rozměru 600 x 600 mm, střechy s krytinou skládanou nebo plechovou</t>
  </si>
  <si>
    <t>https://podminky.urs.cz/item/CS_URS_2022_02/764213652</t>
  </si>
  <si>
    <t>139</t>
  </si>
  <si>
    <t>764213657.RK/6</t>
  </si>
  <si>
    <t>Sněhový zachytávač - systémové řešení pro navrženou střešní krytinu - dodávka+montáž</t>
  </si>
  <si>
    <t>-2011994562</t>
  </si>
  <si>
    <t>"K/6"120</t>
  </si>
  <si>
    <t>140</t>
  </si>
  <si>
    <t>764311616</t>
  </si>
  <si>
    <t>Lemování rovných zdí střech s krytinou skládanou z Pz s povrchovou úpravou rš 500 mm</t>
  </si>
  <si>
    <t>242967919</t>
  </si>
  <si>
    <t>Lemování zdí z pozinkovaného plechu s povrchovou úpravou boční nebo horní rovné, střech s krytinou skládanou mimo prejzovou rš 500 mm</t>
  </si>
  <si>
    <t>https://podminky.urs.cz/item/CS_URS_2022_02/764311616</t>
  </si>
  <si>
    <t>"K/5"(0,5*4)*2</t>
  </si>
  <si>
    <t>141</t>
  </si>
  <si>
    <t>764511602</t>
  </si>
  <si>
    <t>Žlab podokapní půlkruhový z Pz s povrchovou úpravou rš 330 mm</t>
  </si>
  <si>
    <t>753471141</t>
  </si>
  <si>
    <t>Žlab podokapní z pozinkovaného plechu s povrchovou úpravou včetně háků a čel půlkruhový rš 330 mm</t>
  </si>
  <si>
    <t>https://podminky.urs.cz/item/CS_URS_2022_02/764511602</t>
  </si>
  <si>
    <t>"K/4"38</t>
  </si>
  <si>
    <t>142</t>
  </si>
  <si>
    <t>764511643</t>
  </si>
  <si>
    <t>Kotlík oválný (trychtýřový) pro podokapní žlaby z Pz s povrchovou úpravou 330/120 mm</t>
  </si>
  <si>
    <t>226320543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</si>
  <si>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</si>
  <si>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</si>
  <si>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143</t>
  </si>
  <si>
    <t>764518623</t>
  </si>
  <si>
    <t>Svody kruhové včetně objímek, kolen, odskoků z Pz s povrchovou úpravou průměru 120 mm</t>
  </si>
  <si>
    <t>802279027</t>
  </si>
  <si>
    <t>Svod z pozinkovaného plechu s upraveným povrchem včetně objímek, kolen a odskoků kruhový, průměru 120 mm</t>
  </si>
  <si>
    <t>https://podminky.urs.cz/item/CS_URS_2022_02/764518623</t>
  </si>
  <si>
    <t>"K/4"15*4</t>
  </si>
  <si>
    <t>144</t>
  </si>
  <si>
    <t>764000000.RK6</t>
  </si>
  <si>
    <t>Větrací komínek - kompletní dodávka+montáž dle položky výpisu K/8</t>
  </si>
  <si>
    <t>1446283054</t>
  </si>
  <si>
    <t>145</t>
  </si>
  <si>
    <t>764000000.RK7</t>
  </si>
  <si>
    <t>Stoupací plošina vč.zábradlí systémové řešení - kompletní dodávka+montáž dle položky výpisu K/7</t>
  </si>
  <si>
    <t>2123013370</t>
  </si>
  <si>
    <t>"K/7"2</t>
  </si>
  <si>
    <t>146</t>
  </si>
  <si>
    <t>764000000.RK8</t>
  </si>
  <si>
    <t>-1922979120</t>
  </si>
  <si>
    <t>"K/8"4</t>
  </si>
  <si>
    <t>147</t>
  </si>
  <si>
    <t>764000000.RK10</t>
  </si>
  <si>
    <t>Průchodka střechou- kompletní dodávka+montáž dle položky výpisu K/10</t>
  </si>
  <si>
    <t>23289334</t>
  </si>
  <si>
    <t>"K/10"2</t>
  </si>
  <si>
    <t>148</t>
  </si>
  <si>
    <t>998764202</t>
  </si>
  <si>
    <t>Přesun hmot procentní pro konstrukce klempířské v objektech v přes 6 do 12 m</t>
  </si>
  <si>
    <t>1086531187</t>
  </si>
  <si>
    <t>Přesun hmot pro konstrukce klempířské stanovený procentní sazbou (%) z ceny vodorovná dopravní vzdálenost do 50 m v objektech výšky přes 6 do 12 m</t>
  </si>
  <si>
    <t>https://podminky.urs.cz/item/CS_URS_2022_02/998764202</t>
  </si>
  <si>
    <t>765</t>
  </si>
  <si>
    <t>Krytina skládaná</t>
  </si>
  <si>
    <t>149</t>
  </si>
  <si>
    <t>765133001</t>
  </si>
  <si>
    <t>Krytina vláknocementová sklonu do 30° skládaná ze šablon s povrchem hladkým</t>
  </si>
  <si>
    <t>498231169</t>
  </si>
  <si>
    <t>Krytina vláknocementová skládaná ze šablon jednoduché krytí sklonu do 30° s povrchem hladkým</t>
  </si>
  <si>
    <t>https://podminky.urs.cz/item/CS_URS_2022_02/765133001</t>
  </si>
  <si>
    <t>(31*6,8)*2</t>
  </si>
  <si>
    <t>150</t>
  </si>
  <si>
    <t>765133017</t>
  </si>
  <si>
    <t>Okapová hrana vláknocementové krytiny dvojité krytí ze šablon povrchem hladkým</t>
  </si>
  <si>
    <t>975979889</t>
  </si>
  <si>
    <t>Krytina vláknocementová skládaná ze šablon okapová hrana, krytí dvojité lemovací řadou, s povrchem hladkým</t>
  </si>
  <si>
    <t>https://podminky.urs.cz/item/CS_URS_2022_02/765133017</t>
  </si>
  <si>
    <t>31*2</t>
  </si>
  <si>
    <t>151</t>
  </si>
  <si>
    <t>765133025</t>
  </si>
  <si>
    <t>Nároží vláknocementové krytiny dvojité ze šablon povrchem hladkým</t>
  </si>
  <si>
    <t>-1726238369</t>
  </si>
  <si>
    <t>Krytina vláknocementová skládaná ze šablon nároží dvojité ze šablon, s povrchem hladkým</t>
  </si>
  <si>
    <t>https://podminky.urs.cz/item/CS_URS_2022_02/765133025</t>
  </si>
  <si>
    <t>(6,8*2)*2</t>
  </si>
  <si>
    <t>152</t>
  </si>
  <si>
    <t>765133035</t>
  </si>
  <si>
    <t>Hřeben vláknocementové krytiny z hřebenáčů s větracím pásem</t>
  </si>
  <si>
    <t>-815111015</t>
  </si>
  <si>
    <t>Krytina vláknocementová skládaná ze šablon hřeben z  hřebenáčů s vloženým větracím pásem</t>
  </si>
  <si>
    <t>https://podminky.urs.cz/item/CS_URS_2022_02/765133035</t>
  </si>
  <si>
    <t>153</t>
  </si>
  <si>
    <t>765135213</t>
  </si>
  <si>
    <t>Montáž střešních výlezů vlnité vláknocementové krytiny pl přes 0,5 do 1 m2</t>
  </si>
  <si>
    <t>834114934</t>
  </si>
  <si>
    <t>Montáž střešních doplňků vláknocementové krytiny vlnité střešních výlezů, plochy jednotlivě přes 0,25 do 1,0 m2</t>
  </si>
  <si>
    <t>https://podminky.urs.cz/item/CS_URS_2022_02/765135213</t>
  </si>
  <si>
    <t>"K/9"3</t>
  </si>
  <si>
    <t>154</t>
  </si>
  <si>
    <t>59161155</t>
  </si>
  <si>
    <t>výlez na střechu 750x830mm plech červený pro vláknocementové krytiny</t>
  </si>
  <si>
    <t>1399758296</t>
  </si>
  <si>
    <t>155</t>
  </si>
  <si>
    <t>765191023</t>
  </si>
  <si>
    <t>Montáž pojistné hydroizolační nebo parotěsné kladené ve sklonu přes 20° s lepenými spoji na bednění</t>
  </si>
  <si>
    <t>-1840937629</t>
  </si>
  <si>
    <t>Montáž pojistné hydroizolační nebo parotěsné fólie kladené ve sklonu přes 20° s lepenými přesahy na bednění nebo tepelnou izolaci</t>
  </si>
  <si>
    <t>https://podminky.urs.cz/item/CS_URS_2022_02/765191023</t>
  </si>
  <si>
    <t>156</t>
  </si>
  <si>
    <t>28329036</t>
  </si>
  <si>
    <t>fólie kontaktní difuzně propustná pro doplňkovou hydroizolační vrstvu, třívrstvá mikroporézní PP 150g/m2 s integrovanou samolepící páskou</t>
  </si>
  <si>
    <t>1248101805</t>
  </si>
  <si>
    <t>421,6*1,1 'Přepočtené koeficientem množství</t>
  </si>
  <si>
    <t>157</t>
  </si>
  <si>
    <t>998765102</t>
  </si>
  <si>
    <t>Přesun hmot tonážní pro krytiny skládané v objektech v přes 6 do 12 m</t>
  </si>
  <si>
    <t>857709795</t>
  </si>
  <si>
    <t>Přesun hmot pro krytiny skládané stanovený z hmotnosti přesunovaného materiálu vodorovná dopravní vzdálenost do 50 m na objektech výšky přes 6 do 12 m</t>
  </si>
  <si>
    <t>https://podminky.urs.cz/item/CS_URS_2022_02/998765102</t>
  </si>
  <si>
    <t>158</t>
  </si>
  <si>
    <t>998765181</t>
  </si>
  <si>
    <t>Příplatek k přesunu hmot tonážní 765 prováděný bez použití mechanizace</t>
  </si>
  <si>
    <t>1588975644</t>
  </si>
  <si>
    <t>Přesun hmot pro krytiny skládané stanovený z hmotnosti přesunovaného materiálu Příplatek k cenám za přesun prováděný bez použití mechanizace pro jakoukoliv výšku objektu</t>
  </si>
  <si>
    <t>https://podminky.urs.cz/item/CS_URS_2022_02/998765181</t>
  </si>
  <si>
    <t>766</t>
  </si>
  <si>
    <t>Konstrukce truhlářské</t>
  </si>
  <si>
    <t>159</t>
  </si>
  <si>
    <t>766000000.RF01</t>
  </si>
  <si>
    <t>Vchodové dveře s nadsvětlíkem plastové vč.zárubně a kování- kompletní dodávka+montáž dle popisu položky F/01</t>
  </si>
  <si>
    <t>-181046107</t>
  </si>
  <si>
    <t>"F/01"1</t>
  </si>
  <si>
    <t>160</t>
  </si>
  <si>
    <t>766000000.RF02</t>
  </si>
  <si>
    <t>Okno plastové vč. kování, vnitřního parapetu a montáže vybouraného kamenného vnějšího parapetu - kompletní dodávka+montáž dle popisu položky F/02</t>
  </si>
  <si>
    <t>1728391042</t>
  </si>
  <si>
    <t>"F/02"1</t>
  </si>
  <si>
    <t>161</t>
  </si>
  <si>
    <t>766000000.RF03</t>
  </si>
  <si>
    <t>Kruhová okna ve štítu vč.vnitřního a vnějšího parapetu - dmtž stávajících+dodávka a montáž nových dle specifikace položky F/03</t>
  </si>
  <si>
    <t>-833295397</t>
  </si>
  <si>
    <t>1+1</t>
  </si>
  <si>
    <t>162</t>
  </si>
  <si>
    <t>766421821</t>
  </si>
  <si>
    <t>Demontáž truhlářského obložení podhledů z palubek</t>
  </si>
  <si>
    <t>-537892723</t>
  </si>
  <si>
    <t>Demontáž obložení podhledů palubkami</t>
  </si>
  <si>
    <t>https://podminky.urs.cz/item/CS_URS_2022_02/766421821</t>
  </si>
  <si>
    <t>163</t>
  </si>
  <si>
    <t>766660001</t>
  </si>
  <si>
    <t>Montáž dveřních křídel otvíravých jednokřídlových š do 0,8 m do ocelové zárubně</t>
  </si>
  <si>
    <t>998741952</t>
  </si>
  <si>
    <t>Montáž dveřních křídel dřevěných nebo plastových otevíravých do ocelové zárubně povrchově upravených jednokřídlových, šířky do 800 mm</t>
  </si>
  <si>
    <t>https://podminky.urs.cz/item/CS_URS_2022_02/766660001</t>
  </si>
  <si>
    <t>"T/01"3</t>
  </si>
  <si>
    <t>"T/02"1</t>
  </si>
  <si>
    <t>164</t>
  </si>
  <si>
    <t>61162073.R dve800</t>
  </si>
  <si>
    <t xml:space="preserve">dveře jednokřídlé plné dle výpisů vč.kování  a zámku</t>
  </si>
  <si>
    <t>-1530765426</t>
  </si>
  <si>
    <t>165</t>
  </si>
  <si>
    <t>61162073.R dve700</t>
  </si>
  <si>
    <t>dveře jednokřídlé plné dle výpisů vč.kování, zámku a mřížky</t>
  </si>
  <si>
    <t>144041736</t>
  </si>
  <si>
    <t>166</t>
  </si>
  <si>
    <t>766660021</t>
  </si>
  <si>
    <t>Montáž dveřních křídel otvíravých jednokřídlových š do 0,8 m požárních do ocelové zárubně</t>
  </si>
  <si>
    <t>-933211989</t>
  </si>
  <si>
    <t>Montáž dveřních křídel dřevěných nebo plastových otevíravých do ocelové zárubně protipožárních jednokřídlových, šířky do 800 mm</t>
  </si>
  <si>
    <t>https://podminky.urs.cz/item/CS_URS_2022_02/766660021</t>
  </si>
  <si>
    <t>167</t>
  </si>
  <si>
    <t>61161028.RT05</t>
  </si>
  <si>
    <t xml:space="preserve">dveře jednokřídlé  protipožární EI (EW) 30 D3 </t>
  </si>
  <si>
    <t>-908736203</t>
  </si>
  <si>
    <t>168</t>
  </si>
  <si>
    <t>766660729</t>
  </si>
  <si>
    <t>Montáž dveřního interiérového kování - štítku s klikou</t>
  </si>
  <si>
    <t>-2031637512</t>
  </si>
  <si>
    <t>Montáž dveřních doplňků dveřního kování interiérového štítku s klikou</t>
  </si>
  <si>
    <t>https://podminky.urs.cz/item/CS_URS_2022_02/766660729</t>
  </si>
  <si>
    <t>4+2</t>
  </si>
  <si>
    <t>169</t>
  </si>
  <si>
    <t>998766202</t>
  </si>
  <si>
    <t>Přesun hmot procentní pro kce truhlářské v objektech v přes 6 do 12 m</t>
  </si>
  <si>
    <t>1107950635</t>
  </si>
  <si>
    <t>Přesun hmot pro konstrukce truhlářské stanovený procentní sazbou (%) z ceny vodorovná dopravní vzdálenost do 50 m v objektech výšky přes 6 do 12 m</t>
  </si>
  <si>
    <t>https://podminky.urs.cz/item/CS_URS_2022_02/998766202</t>
  </si>
  <si>
    <t>767</t>
  </si>
  <si>
    <t>Konstrukce zámečnické</t>
  </si>
  <si>
    <t>170</t>
  </si>
  <si>
    <t>767000000.RZ01</t>
  </si>
  <si>
    <t xml:space="preserve">Ocelová mříž vč.rámu  a povrchové úpravy - kompletní dodávka+montáž dle položky Z/01</t>
  </si>
  <si>
    <t>-449056952</t>
  </si>
  <si>
    <t>Ocelová mříž vč.rámu a povrchové úpravy - kompletní dodávka+montáž dle položky Z/01</t>
  </si>
  <si>
    <t>171</t>
  </si>
  <si>
    <t>767000000.RZ02</t>
  </si>
  <si>
    <t xml:space="preserve">Ocelové zábradlí vč.kotvení a  povrchové úpravy - kompletní dodávka+montáž dle položky Z/02 (mimo zemní a betonářské práce)</t>
  </si>
  <si>
    <t>-1118222965</t>
  </si>
  <si>
    <t>Ocelové zábradlí vč.kotvení a povrchové úpravy - kompletní dodávka+montáž dle položky Z/02 (mimo zemní a betonářské práce)</t>
  </si>
  <si>
    <t>172</t>
  </si>
  <si>
    <t>998767201</t>
  </si>
  <si>
    <t>Přesun hmot procentní pro zámečnické konstrukce v objektech v do 6 m</t>
  </si>
  <si>
    <t>1695237037</t>
  </si>
  <si>
    <t>Přesun hmot pro zámečnické konstrukce stanovený procentní sazbou (%) z ceny vodorovná dopravní vzdálenost do 50 m v objektech výšky do 6 m</t>
  </si>
  <si>
    <t>https://podminky.urs.cz/item/CS_URS_2022_02/998767201</t>
  </si>
  <si>
    <t>771</t>
  </si>
  <si>
    <t>Podlahy z dlaždic</t>
  </si>
  <si>
    <t>173</t>
  </si>
  <si>
    <t>771111011</t>
  </si>
  <si>
    <t>Vysátí podkladu před pokládkou dlažby</t>
  </si>
  <si>
    <t>1803621025</t>
  </si>
  <si>
    <t>Příprava podkladu před provedením dlažby vysátí podlah</t>
  </si>
  <si>
    <t>https://podminky.urs.cz/item/CS_URS_2022_02/771111011</t>
  </si>
  <si>
    <t>174</t>
  </si>
  <si>
    <t>771121011</t>
  </si>
  <si>
    <t>Nátěr penetrační na podlahu</t>
  </si>
  <si>
    <t>448337177</t>
  </si>
  <si>
    <t>Příprava podkladu před provedením dlažby nátěr penetrační na podlahu</t>
  </si>
  <si>
    <t>https://podminky.urs.cz/item/CS_URS_2022_02/771121011</t>
  </si>
  <si>
    <t>175</t>
  </si>
  <si>
    <t>771151022</t>
  </si>
  <si>
    <t>Samonivelační stěrka podlah pevnosti 30 MPa tl přes 3 do 5 mm</t>
  </si>
  <si>
    <t>1067897168</t>
  </si>
  <si>
    <t>Příprava podkladu před provedením dlažby samonivelační stěrka min.pevnosti 30 MPa, tloušťky přes 3 do 5 mm</t>
  </si>
  <si>
    <t>https://podminky.urs.cz/item/CS_URS_2022_02/771151022</t>
  </si>
  <si>
    <t>176</t>
  </si>
  <si>
    <t>771574115</t>
  </si>
  <si>
    <t>Montáž podlah keramických hladkých lepených flexibilním lepidlem přes 22 do 25 ks/m2</t>
  </si>
  <si>
    <t>839420287</t>
  </si>
  <si>
    <t>Montáž podlah z dlaždic keramických lepených flexibilním lepidlem maloformátových hladkých přes 22 do 25 ks/m2</t>
  </si>
  <si>
    <t>https://podminky.urs.cz/item/CS_URS_2022_02/771574115</t>
  </si>
  <si>
    <t>177</t>
  </si>
  <si>
    <t>DLAZBA.R</t>
  </si>
  <si>
    <t>dlažba keramická dle skladeb a dle výběru investora a dle skladeb</t>
  </si>
  <si>
    <t>-896283018</t>
  </si>
  <si>
    <t>44,4*1,1 'Přepočtené koeficientem množství</t>
  </si>
  <si>
    <t>178</t>
  </si>
  <si>
    <t>771577111</t>
  </si>
  <si>
    <t>Příplatek k montáži podlah keramických lepených flexibilním lepidlem za plochu do 5 m2</t>
  </si>
  <si>
    <t>2142312718</t>
  </si>
  <si>
    <t>Montáž podlah z dlaždic keramických lepených flexibilním lepidlem Příplatek k cenám za plochu do 5 m2 jednotlivě</t>
  </si>
  <si>
    <t>https://podminky.urs.cz/item/CS_URS_2022_02/771577111</t>
  </si>
  <si>
    <t>179</t>
  </si>
  <si>
    <t>771577114</t>
  </si>
  <si>
    <t>Příplatek k montáži podlah keramických lepených flexibilním lepidlem za spárování tmelem dvousložkovým</t>
  </si>
  <si>
    <t>188256012</t>
  </si>
  <si>
    <t>Montáž podlah z dlaždic keramických lepených flexibilním lepidlem Příplatek k cenám za dvousložkový spárovací tmel</t>
  </si>
  <si>
    <t>https://podminky.urs.cz/item/CS_URS_2022_02/771577114</t>
  </si>
  <si>
    <t>44,4</t>
  </si>
  <si>
    <t>180</t>
  </si>
  <si>
    <t>998771101</t>
  </si>
  <si>
    <t>Přesun hmot tonážní pro podlahy z dlaždic v objektech v do 6 m</t>
  </si>
  <si>
    <t>-563972354</t>
  </si>
  <si>
    <t>Přesun hmot pro podlahy z dlaždic stanovený z hmotnosti přesunovaného materiálu vodorovná dopravní vzdálenost do 50 m v objektech výšky do 6 m</t>
  </si>
  <si>
    <t>https://podminky.urs.cz/item/CS_URS_2022_02/998771101</t>
  </si>
  <si>
    <t>181</t>
  </si>
  <si>
    <t>998771181</t>
  </si>
  <si>
    <t>Příplatek k přesunu hmot tonážní 771 prováděný bez použití mechanizace</t>
  </si>
  <si>
    <t>-529202640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</si>
  <si>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</si>
  <si>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https://podminky.urs.cz/item/CS_URS_2022_02/998771181</t>
  </si>
  <si>
    <t>776</t>
  </si>
  <si>
    <t>Podlahy povlakové</t>
  </si>
  <si>
    <t>182</t>
  </si>
  <si>
    <t>776201811</t>
  </si>
  <si>
    <t>Demontáž lepených povlakových podlah bez podložky ručně</t>
  </si>
  <si>
    <t>-895298303</t>
  </si>
  <si>
    <t>Demontáž povlakových podlahovin lepených ručně bez podložky</t>
  </si>
  <si>
    <t>https://podminky.urs.cz/item/CS_URS_2022_02/776201811</t>
  </si>
  <si>
    <t>781</t>
  </si>
  <si>
    <t>Dokončovací práce - obklady</t>
  </si>
  <si>
    <t>183</t>
  </si>
  <si>
    <t>781121011</t>
  </si>
  <si>
    <t>Nátěr penetrační na stěnu</t>
  </si>
  <si>
    <t>-278233677</t>
  </si>
  <si>
    <t>Příprava podkladu před provedením obkladu nátěr penetrační na stěnu</t>
  </si>
  <si>
    <t>https://podminky.urs.cz/item/CS_URS_2022_02/781121011</t>
  </si>
  <si>
    <t>"OP10a"(1,2*2+2,4*2)*2-(0,7*2)</t>
  </si>
  <si>
    <t>"OP10b"(1,2*2+2,4*2)*2-((0,7*2)*2)</t>
  </si>
  <si>
    <t>"OP05"(2,7*2+1,8*2)*2-(0,6*2)</t>
  </si>
  <si>
    <t>"OP04"(3+3)*0,6</t>
  </si>
  <si>
    <t>184</t>
  </si>
  <si>
    <t>781474115</t>
  </si>
  <si>
    <t>Montáž obkladů vnitřních keramických hladkých přes 22 do 25 ks/m2 lepených flexibilním lepidlem</t>
  </si>
  <si>
    <t>220843744</t>
  </si>
  <si>
    <t>Montáž obkladů vnitřních stěn z dlaždic keramických lepených flexibilním lepidlem maloformátových hladkých přes 22 do 25 ks/m2</t>
  </si>
  <si>
    <t>https://podminky.urs.cz/item/CS_URS_2022_02/781474115</t>
  </si>
  <si>
    <t>185</t>
  </si>
  <si>
    <t>59761039</t>
  </si>
  <si>
    <t>obklad keramický hladký přes 22 do 25ks/m2</t>
  </si>
  <si>
    <t>1729073239</t>
  </si>
  <si>
    <t>45*1,1 'Přepočtené koeficientem množství</t>
  </si>
  <si>
    <t>186</t>
  </si>
  <si>
    <t>781477111</t>
  </si>
  <si>
    <t>Příplatek k montáži obkladů vnitřních keramických hladkých za plochu do 10 m2</t>
  </si>
  <si>
    <t>2069262934</t>
  </si>
  <si>
    <t>Montáž obkladů vnitřních stěn z dlaždic keramických Příplatek k cenám za plochu do 10 m2 jednotlivě</t>
  </si>
  <si>
    <t>https://podminky.urs.cz/item/CS_URS_2022_02/781477111</t>
  </si>
  <si>
    <t>187</t>
  </si>
  <si>
    <t>781477114</t>
  </si>
  <si>
    <t>Příplatek k montáži obkladů vnitřních keramických hladkých za spárování tmelem dvousložkovým</t>
  </si>
  <si>
    <t>-179491962</t>
  </si>
  <si>
    <t>Montáž obkladů vnitřních stěn z dlaždic keramických Příplatek k cenám za dvousložkový spárovací tmel</t>
  </si>
  <si>
    <t>https://podminky.urs.cz/item/CS_URS_2022_02/781477114</t>
  </si>
  <si>
    <t>188</t>
  </si>
  <si>
    <t>781494511</t>
  </si>
  <si>
    <t>Plastové profily ukončovací lepené flexibilním lepidlem</t>
  </si>
  <si>
    <t>-155197865</t>
  </si>
  <si>
    <t>Obklad - dokončující práce profily ukončovací lepené flexibilním lepidlem ukončovací</t>
  </si>
  <si>
    <t>https://podminky.urs.cz/item/CS_URS_2022_02/781494511</t>
  </si>
  <si>
    <t>"OP10a"(1,2*2+2,4*2)</t>
  </si>
  <si>
    <t>"OP10b"(1,2*2+2,4*2)</t>
  </si>
  <si>
    <t>"OP05"(2,7*2+1,8*2)</t>
  </si>
  <si>
    <t>"OP04"(3+3)</t>
  </si>
  <si>
    <t>189</t>
  </si>
  <si>
    <t>781734111</t>
  </si>
  <si>
    <t>Montáž obkladů vnějších z obkladaček nebo obkladových pásků cihelných do 50 ks/m2 lepené flexibilním lepidlem</t>
  </si>
  <si>
    <t>357905726</t>
  </si>
  <si>
    <t>Montáž obkladů vnějších stěn z obkladaček nebo obkladových pásků cihelných lepených flexibilním lepidlem do 50 ks/m2</t>
  </si>
  <si>
    <t>https://podminky.urs.cz/item/CS_URS_2022_02/781734111</t>
  </si>
  <si>
    <t>"obklad štítu dle popisu v TZ a ve výkresech"60</t>
  </si>
  <si>
    <t>190</t>
  </si>
  <si>
    <t>59623113.R</t>
  </si>
  <si>
    <t xml:space="preserve">pásek obkladový cihlový  290x65x15mm </t>
  </si>
  <si>
    <t>-387011689</t>
  </si>
  <si>
    <t>60*45</t>
  </si>
  <si>
    <t>"prorez"100</t>
  </si>
  <si>
    <t>191</t>
  </si>
  <si>
    <t>781739191</t>
  </si>
  <si>
    <t>Příplatek k montáži obkladů vnějších z obkladaček nebo obkladových pásků cihelných za plochu do 10 m2</t>
  </si>
  <si>
    <t>162392009</t>
  </si>
  <si>
    <t>Montáž obkladů vnějších stěn z obkladaček nebo obkladových pásků cihelných Příplatek k cenám za plochu do 10 m2 jednotlivě</t>
  </si>
  <si>
    <t>https://podminky.urs.cz/item/CS_URS_2022_02/781739191</t>
  </si>
  <si>
    <t>"členění dle stávající fasády"15</t>
  </si>
  <si>
    <t>192</t>
  </si>
  <si>
    <t>781739194</t>
  </si>
  <si>
    <t>Příplatek k montáži obkladů vnějších z obkladaček nebo obkladových pásků cihelných za nerovný povrch</t>
  </si>
  <si>
    <t>391010070</t>
  </si>
  <si>
    <t>Montáž obkladů vnějších stěn z obkladaček nebo obkladových pásků cihelných Příplatek k cenám za vyrovnání nerovného povrchu</t>
  </si>
  <si>
    <t>https://podminky.urs.cz/item/CS_URS_2022_02/781739194</t>
  </si>
  <si>
    <t>193</t>
  </si>
  <si>
    <t>998781101</t>
  </si>
  <si>
    <t>Přesun hmot tonážní pro obklady keramické v objektech v do 6 m</t>
  </si>
  <si>
    <t>929053332</t>
  </si>
  <si>
    <t>Přesun hmot pro obklady keramické stanovený z hmotnosti přesunovaného materiálu vodorovná dopravní vzdálenost do 50 m v objektech výšky do 6 m</t>
  </si>
  <si>
    <t>https://podminky.urs.cz/item/CS_URS_2022_02/998781101</t>
  </si>
  <si>
    <t>194</t>
  </si>
  <si>
    <t>998781181</t>
  </si>
  <si>
    <t>Příplatek k přesunu hmot tonážní 781 prováděný bez použití mechanizace</t>
  </si>
  <si>
    <t>35685310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</si>
  <si>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</si>
  <si>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https://podminky.urs.cz/item/CS_URS_2022_02/998781181</t>
  </si>
  <si>
    <t>783</t>
  </si>
  <si>
    <t>Dokončovací práce - nátěry</t>
  </si>
  <si>
    <t>195</t>
  </si>
  <si>
    <t>783000000.RIM</t>
  </si>
  <si>
    <t>Impregnační nátěr kamenných prvků a zdiva - systémová dodávka+montáž dle popisu v TZ a ve výkresech</t>
  </si>
  <si>
    <t>-571331888</t>
  </si>
  <si>
    <t>"kamený sokl"170</t>
  </si>
  <si>
    <t>"režné zdivo"244</t>
  </si>
  <si>
    <t>196</t>
  </si>
  <si>
    <t>783223021</t>
  </si>
  <si>
    <t>Napouštěcí dvojnásobný akrylátový biocidní nátěr tesařských prvků nezabudovaných do konstrukce</t>
  </si>
  <si>
    <t>-1062122738</t>
  </si>
  <si>
    <t>Preventivní napouštěcí nátěr tesařských prvků proti dřevokazným houbám, hmyzu a plísním nezabudovaných do konstrukce dvojnásobný akrylátový</t>
  </si>
  <si>
    <t>https://podminky.urs.cz/item/CS_URS_2022_02/783223021</t>
  </si>
  <si>
    <t>"krokve"(394,4*0,12)*2+(394,4*0,18)*2</t>
  </si>
  <si>
    <t>"hambalek"(47,6*0,08)*2+(47,6*0,18)*2</t>
  </si>
  <si>
    <t>"vzpera"(14*0,12*4)</t>
  </si>
  <si>
    <t>"pozednice"(56*0,16)*2+(56*0,18)*2</t>
  </si>
  <si>
    <t>"vaznice stredová"(28*0,16)*2+(28*0,18)*2</t>
  </si>
  <si>
    <t>"vazný trám"(63*0,16)*2+(63*0,18)*2</t>
  </si>
  <si>
    <t>"sloupek"(17,5*0,16)*4</t>
  </si>
  <si>
    <t>379,272*0,3 "Přepočtené koeficientem množství</t>
  </si>
  <si>
    <t>197</t>
  </si>
  <si>
    <t>783223121</t>
  </si>
  <si>
    <t>Napouštěcí dvojnásobný akrylátový biocidní nátěr tesařských konstrukcí zabudovaných do konstrukce</t>
  </si>
  <si>
    <t>-1556790650</t>
  </si>
  <si>
    <t>Preventivní napouštěcí nátěr tesařských prvků proti dřevokazným houbám, hmyzu a plísním zabudovaných do konstrukce dvojnásobný akrylátový</t>
  </si>
  <si>
    <t>https://podminky.urs.cz/item/CS_URS_2022_02/783223121</t>
  </si>
  <si>
    <t>379,272*0,7 "Přepočtené koeficientem množství</t>
  </si>
  <si>
    <t>198</t>
  </si>
  <si>
    <t>783224101</t>
  </si>
  <si>
    <t>Základní jednonásobný akrylátový nátěr tesařských konstrukcí</t>
  </si>
  <si>
    <t>1758587749</t>
  </si>
  <si>
    <t>Základní nátěr tesařských konstrukcí jednonásobný akrylátový</t>
  </si>
  <si>
    <t>https://podminky.urs.cz/item/CS_URS_2022_02/783224101</t>
  </si>
  <si>
    <t>199</t>
  </si>
  <si>
    <t>783227101</t>
  </si>
  <si>
    <t>Krycí jednonásobný akrylátový nátěr tesařských konstrukcí</t>
  </si>
  <si>
    <t>-1698240413</t>
  </si>
  <si>
    <t>Krycí nátěr tesařských konstrukcí jednonásobný akrylátový</t>
  </si>
  <si>
    <t>https://podminky.urs.cz/item/CS_URS_2022_02/783227101</t>
  </si>
  <si>
    <t>200</t>
  </si>
  <si>
    <t>783228111</t>
  </si>
  <si>
    <t>Lazurovací dvojnásobný akrylátový nátěr tesařských konstrukcí</t>
  </si>
  <si>
    <t>-1023858679</t>
  </si>
  <si>
    <t>Lazurovací nátěr tesařských konstrukcí dvojnásobný akrylátový</t>
  </si>
  <si>
    <t>https://podminky.urs.cz/item/CS_URS_2022_02/783228111</t>
  </si>
  <si>
    <t>201</t>
  </si>
  <si>
    <t>783301313</t>
  </si>
  <si>
    <t>Odmaštění zámečnických konstrukcí ředidlovým odmašťovačem</t>
  </si>
  <si>
    <t>-1862333791</t>
  </si>
  <si>
    <t>Příprava podkladu zámečnických konstrukcí před provedením nátěru odmaštění odmašťovačem ředidlovým</t>
  </si>
  <si>
    <t>https://podminky.urs.cz/item/CS_URS_2022_02/783301313</t>
  </si>
  <si>
    <t>"zábradlí dle popisu ve výkresech"5</t>
  </si>
  <si>
    <t>"zárubně"(3+1+2)*1</t>
  </si>
  <si>
    <t>202</t>
  </si>
  <si>
    <t>783315101</t>
  </si>
  <si>
    <t>Mezinátěr jednonásobný syntetický standardní zámečnických konstrukcí</t>
  </si>
  <si>
    <t>106578222</t>
  </si>
  <si>
    <t>Mezinátěr zámečnických konstrukcí jednonásobný syntetický standardní</t>
  </si>
  <si>
    <t>https://podminky.urs.cz/item/CS_URS_2022_02/783315101</t>
  </si>
  <si>
    <t>203</t>
  </si>
  <si>
    <t>783317101</t>
  </si>
  <si>
    <t>Krycí jednonásobný syntetický standardní nátěr zámečnických konstrukcí</t>
  </si>
  <si>
    <t>-578306690</t>
  </si>
  <si>
    <t>Krycí nátěr (email) zámečnických konstrukcí jednonásobný syntetický standardní</t>
  </si>
  <si>
    <t>https://podminky.urs.cz/item/CS_URS_2022_02/783317101</t>
  </si>
  <si>
    <t>204</t>
  </si>
  <si>
    <t>783846533</t>
  </si>
  <si>
    <t>Antigraffiti nátěr trvalý do 100 cyklů odstranění graffiti lícového zdiva</t>
  </si>
  <si>
    <t>-2071749630</t>
  </si>
  <si>
    <t>Antigraffiti preventivní nátěr omítek hladkých zdiva lícového trvalý pro opakované odstraňování graffiti v počtu do 100 cyklů</t>
  </si>
  <si>
    <t>https://podminky.urs.cz/item/CS_URS_2022_02/783846533</t>
  </si>
  <si>
    <t>"dle popisu do v=2,5m"244</t>
  </si>
  <si>
    <t>784</t>
  </si>
  <si>
    <t>Dokončovací práce - malby a tapety</t>
  </si>
  <si>
    <t>205</t>
  </si>
  <si>
    <t>784161401</t>
  </si>
  <si>
    <t>Celoplošné vyhlazení podkladu sádrovou stěrkou v místnostech v do 3,80 m</t>
  </si>
  <si>
    <t>1166620578</t>
  </si>
  <si>
    <t>Celoplošné vyrovnání podkladu sádrovou stěrkou, tloušťky do 3 mm vyhlazením v místnostech výšky do 3,80 m</t>
  </si>
  <si>
    <t>https://podminky.urs.cz/item/CS_URS_2022_02/784161401</t>
  </si>
  <si>
    <t>"OP19"(2,7*2+3,8*2)*3</t>
  </si>
  <si>
    <t>39*1,1 'Přepočtené koeficientem množství</t>
  </si>
  <si>
    <t>206</t>
  </si>
  <si>
    <t>784181121</t>
  </si>
  <si>
    <t>Hloubková jednonásobná bezbarvá penetrace podkladu v místnostech v do 3,80 m</t>
  </si>
  <si>
    <t>-1755102404</t>
  </si>
  <si>
    <t>Penetrace podkladu jednonásobná hloubková akrylátová bezbarvá v místnostech výšky do 3,80 m</t>
  </si>
  <si>
    <t>https://podminky.urs.cz/item/CS_URS_2022_02/784181121</t>
  </si>
  <si>
    <t>"stěny"</t>
  </si>
  <si>
    <t>"0P02"(3,9*2+4,7*2)*3</t>
  </si>
  <si>
    <t>"0P04"(2,5*2+4*2)*3</t>
  </si>
  <si>
    <t>"0P05"(2,1*2+1,8*2)*1</t>
  </si>
  <si>
    <t>"0P07"(4*2+1,5*2)*3</t>
  </si>
  <si>
    <t>"0P10"(2,7*2+4,9*2)*3</t>
  </si>
  <si>
    <t>"0P10a"(1,2*2+2,4*2)*1</t>
  </si>
  <si>
    <t>"0P19"(3,8*2+2,7*2)*3</t>
  </si>
  <si>
    <t>"stropy nové sdk" 34,2+10,2</t>
  </si>
  <si>
    <t>274,8*1,1 'Přepočtené koeficientem množství</t>
  </si>
  <si>
    <t>207</t>
  </si>
  <si>
    <t>784211111</t>
  </si>
  <si>
    <t>Dvojnásobné bílé malby ze směsí za mokra velmi dobře oděruvzdorných v místnostech v do 3,80 m</t>
  </si>
  <si>
    <t>222759285</t>
  </si>
  <si>
    <t>Malby z malířských směsí oděruvzdorných za mokra dvojnásobné, bílé za mokra oděruvzdorné velmi dobře v místnostech výšky do 3,80 m</t>
  </si>
  <si>
    <t>https://podminky.urs.cz/item/CS_URS_2022_02/784211111</t>
  </si>
  <si>
    <t>789</t>
  </si>
  <si>
    <t>Povrchové úpravy ocelových konstrukcí a technologických zařízení</t>
  </si>
  <si>
    <t>208</t>
  </si>
  <si>
    <t>789212112</t>
  </si>
  <si>
    <t>Provedení otryskání zařízení členitých stupeň zarezavění A stupeň přípravy Sa 2 1/2</t>
  </si>
  <si>
    <t>699794854</t>
  </si>
  <si>
    <t>Provedení otryskání povrchů zařízení suché abrazivní tryskání, s povrchem členitým stupeň zarezavění A, stupeň přípravy Sa 2½</t>
  </si>
  <si>
    <t>https://podminky.urs.cz/item/CS_URS_2022_02/789212112</t>
  </si>
  <si>
    <t>"litinové sloupy a prvky dle výkresu"45</t>
  </si>
  <si>
    <t>209</t>
  </si>
  <si>
    <t>15931130.R</t>
  </si>
  <si>
    <t>materiál tryskací (granulát ocelové slitiny)</t>
  </si>
  <si>
    <t>-895873598</t>
  </si>
  <si>
    <t>45*0,02</t>
  </si>
  <si>
    <t>"ztratné"0,1</t>
  </si>
  <si>
    <t>210</t>
  </si>
  <si>
    <t>789326311</t>
  </si>
  <si>
    <t>Nátěr ocelových konstrukcí třídy II dvousložkový polyuretanový základní tl do 80 μm</t>
  </si>
  <si>
    <t>-2101658973</t>
  </si>
  <si>
    <t>Nátěr ocelových konstrukcí třídy II dvousložkový polyuretanový základní, tloušťky do 80 μm</t>
  </si>
  <si>
    <t>https://podminky.urs.cz/item/CS_URS_2022_02/789326311</t>
  </si>
  <si>
    <t>211</t>
  </si>
  <si>
    <t>789326316</t>
  </si>
  <si>
    <t>Nátěr ocelových konstrukcí třídy II dvousložkový polyuretanový mezivrstva do 80 μm</t>
  </si>
  <si>
    <t>-721139267</t>
  </si>
  <si>
    <t>Nátěr ocelových konstrukcí třídy II dvousložkový polyuretanový mezivrstva, tloušťky do 80 μm</t>
  </si>
  <si>
    <t>https://podminky.urs.cz/item/CS_URS_2022_02/789326316</t>
  </si>
  <si>
    <t>212</t>
  </si>
  <si>
    <t>789326321</t>
  </si>
  <si>
    <t>Nátěr ocelových konstrukcí třídy II dvousložkový polyuretanový krycí (vrchní) do 80 μm</t>
  </si>
  <si>
    <t>1592635051</t>
  </si>
  <si>
    <t>Nátěr ocelových konstrukcí třídy II dvousložkový polyuretanový krycí (vrchní), tloušťky do 80 μm</t>
  </si>
  <si>
    <t>https://podminky.urs.cz/item/CS_URS_2022_02/789326321</t>
  </si>
  <si>
    <t>213</t>
  </si>
  <si>
    <t>-793525080</t>
  </si>
  <si>
    <t>"práce a výpomoce dle TZ a výkresu neobsažené v položkách "</t>
  </si>
  <si>
    <t>"stehování a vyklizení dotcených prostor"</t>
  </si>
  <si>
    <t>"vycištení betonové podlahy a schodište v 1.PP"</t>
  </si>
  <si>
    <t>"dmtž kuch.linky+odpojení nefunkcních rozvodu"</t>
  </si>
  <si>
    <t>"dmtž kachlových kamen"</t>
  </si>
  <si>
    <t>"dmtž dreveného schodište do sklepa"</t>
  </si>
  <si>
    <t>"atd."</t>
  </si>
  <si>
    <t>(7,5*2)*10</t>
  </si>
  <si>
    <t>214</t>
  </si>
  <si>
    <t>HLAVA.R</t>
  </si>
  <si>
    <t xml:space="preserve">Oprava(výměna) komínové hlavy a částí komínů  dle popsiu v TZ  a ve výkresech ( 2 ponechané komíny 0,45*4*0,45m)</t>
  </si>
  <si>
    <t>-155254372</t>
  </si>
  <si>
    <t>Oprava(výměna) komínové hlavy a částí komínů dle popsiu v TZ a ve výkresech ( 2 ponechané komíny 0,45*4*0,45m)</t>
  </si>
  <si>
    <t>215</t>
  </si>
  <si>
    <t>NAZEV.R</t>
  </si>
  <si>
    <t xml:space="preserve">Nová  tabule s označením železniční stanice dle legendy pozice 1 ve výkrese 113-kompletní dodávka+montáž</t>
  </si>
  <si>
    <t>-419026203</t>
  </si>
  <si>
    <t>Nová tabule s označením železniční stanice dle legendy pozice 1 ve výkrese 113-kompletní dodávka+montáž</t>
  </si>
  <si>
    <t>216</t>
  </si>
  <si>
    <t>NETOPYR.R</t>
  </si>
  <si>
    <t>Vestavná budka pro netopýry - dodávka+montáž dle TZ</t>
  </si>
  <si>
    <t>884448483</t>
  </si>
  <si>
    <t>217</t>
  </si>
  <si>
    <t>OCHRANA.R</t>
  </si>
  <si>
    <t>Ochrana krytiny zastřešení nástupiště u budovy při provádění stavebních prací dle TZ</t>
  </si>
  <si>
    <t>88478991</t>
  </si>
  <si>
    <t>218</t>
  </si>
  <si>
    <t>PARAPET.R</t>
  </si>
  <si>
    <t>Kamenný venkovní parapet - šetrné vybourání a zpětné osazení do nové pozice prvek F/02 dle popisu v TZ a ve výkresech</t>
  </si>
  <si>
    <t>1564061041</t>
  </si>
  <si>
    <t>219</t>
  </si>
  <si>
    <t>PRVKY.R</t>
  </si>
  <si>
    <t xml:space="preserve">Demontáž+zpětná montáž prvků,případná výměna za nové , nátěr -  zařízení a piktogramů   na fasádě při tryskání dle popisu ve výkresech</t>
  </si>
  <si>
    <t>-1774591658</t>
  </si>
  <si>
    <t>Demontáž+zpětná montáž prvků,případná výměna za nové , nátěr - zařízení a piktogramů na fasádě při tryskání dle popisu ve výkresech</t>
  </si>
  <si>
    <t>220</t>
  </si>
  <si>
    <t>REVIDVIRKA.R</t>
  </si>
  <si>
    <t xml:space="preserve">Příprava pro nápojová automat- OP18 revizní dvířka - dodávka+montáž dle popisu ve výkrese </t>
  </si>
  <si>
    <t>895686933</t>
  </si>
  <si>
    <t>221</t>
  </si>
  <si>
    <t>REZNEZDIVO.R</t>
  </si>
  <si>
    <t xml:space="preserve">Lokální opravy cihelného zdiva fasády vyzískanými očištěnými cihlami z demolice (cca 10% plochy)  vč.spárování</t>
  </si>
  <si>
    <t>1016186307</t>
  </si>
  <si>
    <t>Lokální opravy cihelného zdiva fasády vyzískanými očištěnými cihlami z demolice (cca 10% plochy) vč.spárování</t>
  </si>
  <si>
    <t>222</t>
  </si>
  <si>
    <t>SCHODYDREV.R</t>
  </si>
  <si>
    <t xml:space="preserve">Dřevěné schody na půdu vč.zábradlí  z m.č.OP09 (20x213/230) - kompletní výměna dle popisu v TZ a ve výkrese položka P3</t>
  </si>
  <si>
    <t>128003647</t>
  </si>
  <si>
    <t>Dřevěné schody na půdu vč.zábradlí z m.č.OP09 (20x213/230) - kompletní výměna dle popisu v TZ a ve výkrese položka P3</t>
  </si>
  <si>
    <t>223</t>
  </si>
  <si>
    <t>SOKLKAMEN.R</t>
  </si>
  <si>
    <t>Lokální oprava (výměna) poškozeného kamenného soklu z výzisku kamene po demolici - dle popisu ve výkresech</t>
  </si>
  <si>
    <t>1430197511</t>
  </si>
  <si>
    <t>224</t>
  </si>
  <si>
    <t>STOŽAR.R</t>
  </si>
  <si>
    <t xml:space="preserve">Ochrana stožárů a antén při prováděných pracech dle popsiu v TZ  a ve výkresech</t>
  </si>
  <si>
    <t>2142950718</t>
  </si>
  <si>
    <t>Ochrana stožárů a antén při prováděných pracech dle popsiu v TZ a ve výkresech</t>
  </si>
  <si>
    <t>225</t>
  </si>
  <si>
    <t>VLASTOVKA.R</t>
  </si>
  <si>
    <t>Umělé hnízdo pro vlaštovky - dodávka+montáž dle TZ</t>
  </si>
  <si>
    <t>1812646748</t>
  </si>
  <si>
    <t>226</t>
  </si>
  <si>
    <t>VYCISTENI.R</t>
  </si>
  <si>
    <t xml:space="preserve">Čištění půdy od ptačího trusu vč.dezinfekce odbornou firmou dle popisu v TZ  a ve výkrese</t>
  </si>
  <si>
    <t>-1064539166</t>
  </si>
  <si>
    <t>Čištění půdy od ptačího trusu vč.dezinfekce odbornou firmou dle popisu v TZ a ve výkrese</t>
  </si>
  <si>
    <t>28*9</t>
  </si>
  <si>
    <t>227</t>
  </si>
  <si>
    <t>ZAPLACHT.R</t>
  </si>
  <si>
    <t>Zaplachtování okolo litinových sloupů při tryskání</t>
  </si>
  <si>
    <t>1803987861</t>
  </si>
  <si>
    <t>E.2. 5 - Demolice</t>
  </si>
  <si>
    <t xml:space="preserve">      997 - Přesun sutě</t>
  </si>
  <si>
    <t xml:space="preserve">      98 - Demolice a sanace</t>
  </si>
  <si>
    <t>1712516919</t>
  </si>
  <si>
    <t>1400113805</t>
  </si>
  <si>
    <t>191,687*12</t>
  </si>
  <si>
    <t>997013602</t>
  </si>
  <si>
    <t>-484126633</t>
  </si>
  <si>
    <t>https://podminky.urs.cz/item/CS_URS_2022_01/997013602</t>
  </si>
  <si>
    <t>-3724400</t>
  </si>
  <si>
    <t>20*0,3</t>
  </si>
  <si>
    <t>-1028337848</t>
  </si>
  <si>
    <t>157,487*0,3</t>
  </si>
  <si>
    <t>-541636679</t>
  </si>
  <si>
    <t>997013821</t>
  </si>
  <si>
    <t>Poplatek za uložení na skládce (skládkovné) stavebního odpadu s obsahem azbestu kód odpadu 17 06 05</t>
  </si>
  <si>
    <t>-2066534174</t>
  </si>
  <si>
    <t>https://podminky.urs.cz/item/CS_URS_2022_01/997013821</t>
  </si>
  <si>
    <t>1,2</t>
  </si>
  <si>
    <t>505946935</t>
  </si>
  <si>
    <t>20*0,7</t>
  </si>
  <si>
    <t>257119624</t>
  </si>
  <si>
    <t>157,487*0,7</t>
  </si>
  <si>
    <t>Demolice a sanace</t>
  </si>
  <si>
    <t>981011315</t>
  </si>
  <si>
    <t>Demolice budov zděných na MVC podíl konstrukcí přes 25 do 30 % postupným rozebíráním</t>
  </si>
  <si>
    <t>-1353662148</t>
  </si>
  <si>
    <t>Demolice budov postupným rozebíráním z cihel, kamene, smíšeného nebo hrázděného zdiva, tvárnic na maltu vápennou nebo vápenocementovou s podílem konstrukcí přes 25 do 30 %</t>
  </si>
  <si>
    <t>https://podminky.urs.cz/item/CS_URS_2022_02/981011315</t>
  </si>
  <si>
    <t>"OP01+OP03"(6,5*4,8*10,1)</t>
  </si>
  <si>
    <t>981511114</t>
  </si>
  <si>
    <t>Demolice konstrukcí objektů z betonu železového postupným rozebíráním</t>
  </si>
  <si>
    <t>-396606290</t>
  </si>
  <si>
    <t>Demolice konstrukcí objektů postupným rozebíráním konstrukcí ze železobetonu</t>
  </si>
  <si>
    <t>https://podminky.urs.cz/item/CS_URS_2022_02/981511114</t>
  </si>
  <si>
    <t>"OP01+OP03"(6,5+10,1+6,5)*0,6*0,5</t>
  </si>
  <si>
    <t>6,93*1,1 "Přepočtené koeficientem množství</t>
  </si>
  <si>
    <t>E.2. 6 - Zdravotně technické instalace</t>
  </si>
  <si>
    <t xml:space="preserve">    722 - Zdravotechnika - vnitřní vodovod</t>
  </si>
  <si>
    <t xml:space="preserve">    726 - Zdravotechnika - předstěnové instalace</t>
  </si>
  <si>
    <t xml:space="preserve">    731 - Ústřední vytápění - kotelny</t>
  </si>
  <si>
    <t xml:space="preserve">    734 - Ústřední vytápění - armatury</t>
  </si>
  <si>
    <t>612135101</t>
  </si>
  <si>
    <t>Hrubá výplň rýh ve stěnách maltou jakékoli šířky rýhy</t>
  </si>
  <si>
    <t>756017830</t>
  </si>
  <si>
    <t>Hrubá výplň rýh maltou jakékoli šířky rýhy ve stěnách</t>
  </si>
  <si>
    <t>https://podminky.urs.cz/item/CS_URS_2022_02/612135101</t>
  </si>
  <si>
    <t>631311134</t>
  </si>
  <si>
    <t>Mazanina tl přes 120 do 240 mm z betonu prostého bez zvýšených nároků na prostředí tř. C 16/20</t>
  </si>
  <si>
    <t>1227543744</t>
  </si>
  <si>
    <t>Mazanina z betonu prostého bez zvýšených nároků na prostředí tl. přes 120 do 240 mm tř. C 16/20</t>
  </si>
  <si>
    <t>https://podminky.urs.cz/item/CS_URS_2022_02/631311134</t>
  </si>
  <si>
    <t>949101111</t>
  </si>
  <si>
    <t>Lešení pomocné pro objekty pozemních staveb s lešeňovou podlahou v do 1,9 m zatížení do 150 kg/m2</t>
  </si>
  <si>
    <t>1925929300</t>
  </si>
  <si>
    <t>Lešení pomocné pracovní pro objekty pozemních staveb pro zatížení do 150 kg/m2, o výšce lešeňové podlahy do 1,9 m</t>
  </si>
  <si>
    <t>https://podminky.urs.cz/item/CS_URS_2022_02/949101111</t>
  </si>
  <si>
    <t>965042241</t>
  </si>
  <si>
    <t>Bourání podkladů pod dlažby nebo mazanin betonových nebo z litého asfaltu tl přes 100 mm pl přes 4 m2</t>
  </si>
  <si>
    <t>754305309</t>
  </si>
  <si>
    <t>Bourání mazanin betonových nebo z litého asfaltu tl. přes 100 mm, plochy přes 4 m2</t>
  </si>
  <si>
    <t>https://podminky.urs.cz/item/CS_URS_2022_02/965042241</t>
  </si>
  <si>
    <t>974031154</t>
  </si>
  <si>
    <t>Vysekání rýh ve zdivu cihelném hl do 100 mm š do 150 mm</t>
  </si>
  <si>
    <t>-2132731284</t>
  </si>
  <si>
    <t>Vysekání rýh ve zdivu cihelném na maltu vápennou nebo vápenocementovou do hl. 100 mm a šířky do 150 mm</t>
  </si>
  <si>
    <t>https://podminky.urs.cz/item/CS_URS_2022_02/974031154</t>
  </si>
  <si>
    <t>977131119</t>
  </si>
  <si>
    <t>Vrty příklepovými vrtáky D přes 28 do 32 mm do cihelného zdiva nebo prostého betonu</t>
  </si>
  <si>
    <t>-1163041349</t>
  </si>
  <si>
    <t>Vrty příklepovými vrtáky do cihelného zdiva nebo prostého betonu průměru přes 28 do 32 mm</t>
  </si>
  <si>
    <t>https://podminky.urs.cz/item/CS_URS_2022_02/977131119</t>
  </si>
  <si>
    <t>997013211</t>
  </si>
  <si>
    <t>Vnitrostaveništní doprava suti a vybouraných hmot pro budovy v do 6 m ručně</t>
  </si>
  <si>
    <t>-424486547</t>
  </si>
  <si>
    <t>Vnitrostaveništní doprava suti a vybouraných hmot vodorovně do 50 m svisle ručně pro budovy a haly výšky do 6 m</t>
  </si>
  <si>
    <t>https://podminky.urs.cz/item/CS_URS_2022_02/997013211</t>
  </si>
  <si>
    <t>997013501</t>
  </si>
  <si>
    <t>Odvoz suti a vybouraných hmot na skládku nebo meziskládku do 1 km se složením</t>
  </si>
  <si>
    <t>470267428</t>
  </si>
  <si>
    <t>Odvoz suti a vybouraných hmot na skládku nebo meziskládku se složením, na vzdálenost do 1 km</t>
  </si>
  <si>
    <t>https://podminky.urs.cz/item/CS_URS_2022_02/997013501</t>
  </si>
  <si>
    <t>997013511</t>
  </si>
  <si>
    <t>Odvoz suti a vybouraných hmot z meziskládky na skládku do 1 km s naložením a se složením</t>
  </si>
  <si>
    <t>-1736519246</t>
  </si>
  <si>
    <t>Odvoz suti a vybouraných hmot z meziskládky na skládku s naložením a se složením, na vzdálenost do 1 km</t>
  </si>
  <si>
    <t>https://podminky.urs.cz/item/CS_URS_2022_02/997013511</t>
  </si>
  <si>
    <t>997013861</t>
  </si>
  <si>
    <t>Poplatek za uložení stavebního odpadu na recyklační skládce (skládkovné) z prostého betonu kód odpadu 17 01 01</t>
  </si>
  <si>
    <t>-1775672656</t>
  </si>
  <si>
    <t>Poplatek za uložení stavebního odpadu na recyklační skládce (skládkovné) z prostého betonu zatříděného do Katalogu odpadů pod kódem 17 01 01</t>
  </si>
  <si>
    <t>https://podminky.urs.cz/item/CS_URS_2022_02/997013861</t>
  </si>
  <si>
    <t>Poplatek za uložení stavebního odpadu na recyklační skládce (skládkovné) směsného stavebního a demoličního kód odpadu 17 09 04</t>
  </si>
  <si>
    <t>1086716290</t>
  </si>
  <si>
    <t>https://podminky.urs.cz/item/CS_URS_2022_02/997013871</t>
  </si>
  <si>
    <t>998011001</t>
  </si>
  <si>
    <t>Přesun hmot pro budovy zděné v do 6 m</t>
  </si>
  <si>
    <t>-44591962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</si>
  <si>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</si>
  <si>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https://podminky.urs.cz/item/CS_URS_2022_02/998011001</t>
  </si>
  <si>
    <t>721140806</t>
  </si>
  <si>
    <t>Demontáž potrubí litinové DN přes 100 do 200</t>
  </si>
  <si>
    <t>821266108</t>
  </si>
  <si>
    <t>Demontáž potrubí z litinových trub odpadních nebo dešťových přes 100 do DN 200</t>
  </si>
  <si>
    <t>https://podminky.urs.cz/item/CS_URS_2022_02/721140806</t>
  </si>
  <si>
    <t>721174025</t>
  </si>
  <si>
    <t>Potrubí kanalizační z PP odpadní DN 110</t>
  </si>
  <si>
    <t>1450714878</t>
  </si>
  <si>
    <t>Potrubí z trub polypropylenových odpadní (svislé) DN 110</t>
  </si>
  <si>
    <t>https://podminky.urs.cz/item/CS_URS_2022_02/721174025</t>
  </si>
  <si>
    <t>721174042</t>
  </si>
  <si>
    <t>Potrubí kanalizační z PP připojovací DN 40</t>
  </si>
  <si>
    <t>-1592466456</t>
  </si>
  <si>
    <t>Potrubí z trub polypropylenových připojovací DN 40</t>
  </si>
  <si>
    <t>https://podminky.urs.cz/item/CS_URS_2022_02/721174042</t>
  </si>
  <si>
    <t>721174043</t>
  </si>
  <si>
    <t>Potrubí kanalizační z PP připojovací DN 50</t>
  </si>
  <si>
    <t>316311424</t>
  </si>
  <si>
    <t>Potrubí z trub polypropylenových připojovací DN 50</t>
  </si>
  <si>
    <t>https://podminky.urs.cz/item/CS_URS_2022_02/721174043</t>
  </si>
  <si>
    <t>721194104</t>
  </si>
  <si>
    <t>Vyvedení a upevnění odpadních výpustek DN 40</t>
  </si>
  <si>
    <t>-1513619597</t>
  </si>
  <si>
    <t>Vyměření přípojek na potrubí vyvedení a upevnění odpadních výpustek DN 40</t>
  </si>
  <si>
    <t>https://podminky.urs.cz/item/CS_URS_2022_02/721194104</t>
  </si>
  <si>
    <t>721194105</t>
  </si>
  <si>
    <t>Vyvedení a upevnění odpadních výpustek DN 50</t>
  </si>
  <si>
    <t>2039467873</t>
  </si>
  <si>
    <t>Vyměření přípojek na potrubí vyvedení a upevnění odpadních výpustek DN 50</t>
  </si>
  <si>
    <t>https://podminky.urs.cz/item/CS_URS_2022_02/721194105</t>
  </si>
  <si>
    <t>721194109</t>
  </si>
  <si>
    <t>Vyvedení a upevnění odpadních výpustek DN 110</t>
  </si>
  <si>
    <t>-1083023231</t>
  </si>
  <si>
    <t>Vyměření přípojek na potrubí vyvedení a upevnění odpadních výpustek DN 110</t>
  </si>
  <si>
    <t>https://podminky.urs.cz/item/CS_URS_2022_02/721194109</t>
  </si>
  <si>
    <t>721273153</t>
  </si>
  <si>
    <t>Hlavice ventilační polypropylen PP DN 110</t>
  </si>
  <si>
    <t>-366168281</t>
  </si>
  <si>
    <t>Ventilační hlavice z polypropylenu (PP) DN 110</t>
  </si>
  <si>
    <t>https://podminky.urs.cz/item/CS_URS_2022_02/721273153</t>
  </si>
  <si>
    <t>721290111</t>
  </si>
  <si>
    <t>Zkouška těsnosti potrubí kanalizace vodou DN do 125</t>
  </si>
  <si>
    <t>-507245159</t>
  </si>
  <si>
    <t>Zkouška těsnosti kanalizace v objektech vodou do DN 125</t>
  </si>
  <si>
    <t>https://podminky.urs.cz/item/CS_URS_2022_02/721290111</t>
  </si>
  <si>
    <t>721290821</t>
  </si>
  <si>
    <t>Přemístění vnitrostaveništní demontovaných hmot vnitřní kanalizace v objektech v do 6 m</t>
  </si>
  <si>
    <t>1525608532</t>
  </si>
  <si>
    <t>Vnitrostaveništní přemístění vybouraných (demontovaných) hmot vnitřní kanalizace vodorovně do 100 m v objektech výšky do 6 m</t>
  </si>
  <si>
    <t>https://podminky.urs.cz/item/CS_URS_2022_01/721290821</t>
  </si>
  <si>
    <t>998721101</t>
  </si>
  <si>
    <t>Přesun hmot tonážní pro vnitřní kanalizace v objektech v do 6 m</t>
  </si>
  <si>
    <t>252444293</t>
  </si>
  <si>
    <t>Přesun hmot pro vnitřní kanalizace stanovený z hmotnosti přesunovaného materiálu vodorovná dopravní vzdálenost do 50 m v objektech výšky do 6 m</t>
  </si>
  <si>
    <t>https://podminky.urs.cz/item/CS_URS_2022_02/998721101</t>
  </si>
  <si>
    <t>998721181</t>
  </si>
  <si>
    <t>Příplatek k přesunu hmot tonážní 721 prováděný bez použití mechanizace</t>
  </si>
  <si>
    <t>-994154218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</si>
  <si>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</si>
  <si>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https://podminky.urs.cz/item/CS_URS_2022_02/998721181</t>
  </si>
  <si>
    <t>722</t>
  </si>
  <si>
    <t>Zdravotechnika - vnitřní vodovod</t>
  </si>
  <si>
    <t>722174002</t>
  </si>
  <si>
    <t>Potrubí vodovodní plastové PPR svar polyfúze PN 16 D 20x2,8 mm</t>
  </si>
  <si>
    <t>-1650627722</t>
  </si>
  <si>
    <t>Potrubí z plastových trubek z polypropylenu PPR svařovaných polyfúzně PN 16 (SDR 7,4) D 20 x 2,8</t>
  </si>
  <si>
    <t>https://podminky.urs.cz/item/CS_URS_2022_02/722174002</t>
  </si>
  <si>
    <t>722174003</t>
  </si>
  <si>
    <t>Potrubí vodovodní plastové PPR svar polyfúze PN 16 D 25x3,5 mm</t>
  </si>
  <si>
    <t>896093128</t>
  </si>
  <si>
    <t>Potrubí z plastových trubek z polypropylenu PPR svařovaných polyfúzně PN 16 (SDR 7,4) D 25 x 3,5</t>
  </si>
  <si>
    <t>https://podminky.urs.cz/item/CS_URS_2022_02/722174003</t>
  </si>
  <si>
    <t>722181211</t>
  </si>
  <si>
    <t>Ochrana vodovodního potrubí přilepenými termoizolačními trubicemi z PE tl do 6 mm DN do 22 mm</t>
  </si>
  <si>
    <t>140628067</t>
  </si>
  <si>
    <t>Ochrana potrubí termoizolačními trubicemi z pěnového polyetylenu PE přilepenými v příčných a podélných spojích, tloušťky izolace do 6 mm, vnitřního průměru izolace DN do 22 mm</t>
  </si>
  <si>
    <t>https://podminky.urs.cz/item/CS_URS_2022_02/722181211</t>
  </si>
  <si>
    <t>722181212</t>
  </si>
  <si>
    <t>Ochrana vodovodního potrubí přilepenými termoizolačními trubicemi z PE tl do 6 mm DN přes 22 do 32 mm</t>
  </si>
  <si>
    <t>1119503243</t>
  </si>
  <si>
    <t>Ochrana potrubí termoizolačními trubicemi z pěnového polyetylenu PE přilepenými v příčných a podélných spojích, tloušťky izolace do 6 mm, vnitřního průměru izolace DN přes 22 do 32 mm</t>
  </si>
  <si>
    <t>https://podminky.urs.cz/item/CS_URS_2022_02/722181212</t>
  </si>
  <si>
    <t>722181231</t>
  </si>
  <si>
    <t>Ochrana vodovodního potrubí přilepenými termoizolačními trubicemi z PE tl přes 9 do 13 mm DN do 22 mm</t>
  </si>
  <si>
    <t>-2025527055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</si>
  <si>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</si>
  <si>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https://podminky.urs.cz/item/CS_URS_2022_02/722181231</t>
  </si>
  <si>
    <t>722181242</t>
  </si>
  <si>
    <t>Ochrana vodovodního potrubí přilepenými termoizolačními trubicemi z PE tl přes 13 do 20 mm DN přes 22 do 45 mm</t>
  </si>
  <si>
    <t>-1323366988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</si>
  <si>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</si>
  <si>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https://podminky.urs.cz/item/CS_URS_2022_02/722181242</t>
  </si>
  <si>
    <t>722190401</t>
  </si>
  <si>
    <t>Vyvedení a upevnění výpustku DN do 25</t>
  </si>
  <si>
    <t>1654949036</t>
  </si>
  <si>
    <t>Zřízení přípojek na potrubí vyvedení a upevnění výpustek do DN 25</t>
  </si>
  <si>
    <t>https://podminky.urs.cz/item/CS_URS_2022_02/722190401</t>
  </si>
  <si>
    <t>722220132</t>
  </si>
  <si>
    <t>Nástěnka pro pevné trubky s plastovou vsuvkou k nalepení D 20xR 1/2 s jedním závitem</t>
  </si>
  <si>
    <t>991614289</t>
  </si>
  <si>
    <t>Armatury s jedním závitem nástěnky s plastovou vsuvkou k nalepení D 20 x R 1/2</t>
  </si>
  <si>
    <t>https://podminky.urs.cz/item/CS_URS_2022_02/722220132</t>
  </si>
  <si>
    <t>722224115</t>
  </si>
  <si>
    <t>Kohout plnicí nebo vypouštěcí G 1/2" PN 10 s jedním závitem</t>
  </si>
  <si>
    <t>-2036935400</t>
  </si>
  <si>
    <t>Armatury s jedním závitem kohouty plnicí a vypouštěcí PN 10 G 1/2"</t>
  </si>
  <si>
    <t>https://podminky.urs.cz/item/CS_URS_2022_02/722224115</t>
  </si>
  <si>
    <t>722231141</t>
  </si>
  <si>
    <t>Ventil závitový pojistný rohový G 1/2"</t>
  </si>
  <si>
    <t>1950581700</t>
  </si>
  <si>
    <t>Armatury se dvěma závity ventily pojistné rohové G 1/2"</t>
  </si>
  <si>
    <t>https://podminky.urs.cz/item/CS_URS_2022_02/722231141</t>
  </si>
  <si>
    <t>722232043</t>
  </si>
  <si>
    <t>Kohout kulový přímý G 1/2" PN 42 do 185°C vnitřní závit</t>
  </si>
  <si>
    <t>2039278541</t>
  </si>
  <si>
    <t>Armatury se dvěma závity kulové kohouty PN 42 do 185 °C přímé vnitřní závit G 1/2"</t>
  </si>
  <si>
    <t>https://podminky.urs.cz/item/CS_URS_2022_02/722232043</t>
  </si>
  <si>
    <t>722232044</t>
  </si>
  <si>
    <t>Kohout kulový přímý G 3/4" PN 42 do 185°C vnitřní závit</t>
  </si>
  <si>
    <t>-1679234197</t>
  </si>
  <si>
    <t>Armatury se dvěma závity kulové kohouty PN 42 do 185 °C přímé vnitřní závit G 3/4"</t>
  </si>
  <si>
    <t>https://podminky.urs.cz/item/CS_URS_2022_02/722232044</t>
  </si>
  <si>
    <t>722239101</t>
  </si>
  <si>
    <t>Montáž armatur vodovodních se dvěma závity G 1/2"</t>
  </si>
  <si>
    <t>2111194568</t>
  </si>
  <si>
    <t>Armatury se dvěma závity montáž vodovodních armatur se dvěma závity ostatních typů G 1/2"</t>
  </si>
  <si>
    <t>https://podminky.urs.cz/item/CS_URS_2022_02/722239101</t>
  </si>
  <si>
    <t>55190005</t>
  </si>
  <si>
    <t>flexi hadice ohebná k baterii D 8x12mm F 1/2"xM10 500mm</t>
  </si>
  <si>
    <t>-1259312579</t>
  </si>
  <si>
    <t>-657956275</t>
  </si>
  <si>
    <t>0005.R</t>
  </si>
  <si>
    <t>zpětná klapka DN 15</t>
  </si>
  <si>
    <t>310844062</t>
  </si>
  <si>
    <t>0006.R</t>
  </si>
  <si>
    <t>zkušební nástavec</t>
  </si>
  <si>
    <t>-2026279125</t>
  </si>
  <si>
    <t>-41119360</t>
  </si>
  <si>
    <t>55141001</t>
  </si>
  <si>
    <t>kohout kulový rohový mosazný R 1/2"x3/8"</t>
  </si>
  <si>
    <t>1463004424</t>
  </si>
  <si>
    <t>722239102</t>
  </si>
  <si>
    <t>Montáž armatur vodovodních se dvěma závity G 3/4"</t>
  </si>
  <si>
    <t>550204948</t>
  </si>
  <si>
    <t>Armatury se dvěma závity montáž vodovodních armatur se dvěma závity ostatních typů G 3/4"</t>
  </si>
  <si>
    <t>https://podminky.urs.cz/item/CS_URS_2022_02/722239102</t>
  </si>
  <si>
    <t>00000.RKK</t>
  </si>
  <si>
    <t>kohout kulový kombinovaný 1/2"x3/4"x3/8"</t>
  </si>
  <si>
    <t>1809397934</t>
  </si>
  <si>
    <t>-1689914136</t>
  </si>
  <si>
    <t>0007.R</t>
  </si>
  <si>
    <t>klapka zpětná DN 20</t>
  </si>
  <si>
    <t>796856363</t>
  </si>
  <si>
    <t>722262211</t>
  </si>
  <si>
    <t>Vodoměr závitový jednovtokový suchoběžný do 40°C G 1/2"x 80 mm Qn 1,5 m3/h horizontální</t>
  </si>
  <si>
    <t>-1958470384</t>
  </si>
  <si>
    <t>Vodoměry pro vodu do 40°C závitové horizontální jednovtokové suchoběžné G 1/2" x 80 mm Qn 1,5</t>
  </si>
  <si>
    <t>https://podminky.urs.cz/item/CS_URS_2022_02/722262211</t>
  </si>
  <si>
    <t>722290226</t>
  </si>
  <si>
    <t>Zkouška těsnosti vodovodního potrubí závitového DN do 50</t>
  </si>
  <si>
    <t>-235047142</t>
  </si>
  <si>
    <t>Zkoušky, proplach a desinfekce vodovodního potrubí zkoušky těsnosti vodovodního potrubí závitového do DN 50</t>
  </si>
  <si>
    <t>https://podminky.urs.cz/item/CS_URS_2022_02/722290226</t>
  </si>
  <si>
    <t>722290234</t>
  </si>
  <si>
    <t>Proplach a dezinfekce vodovodního potrubí DN do 80</t>
  </si>
  <si>
    <t>1350251785</t>
  </si>
  <si>
    <t>Zkoušky, proplach a desinfekce vodovodního potrubí proplach a desinfekce vodovodního potrubí do DN 80</t>
  </si>
  <si>
    <t>https://podminky.urs.cz/item/CS_URS_2022_02/722290234</t>
  </si>
  <si>
    <t>998722101</t>
  </si>
  <si>
    <t>Přesun hmot tonážní pro vnitřní vodovod v objektech v do 6 m</t>
  </si>
  <si>
    <t>792214819</t>
  </si>
  <si>
    <t>Přesun hmot pro vnitřní vodovod stanovený z hmotnosti přesunovaného materiálu vodorovná dopravní vzdálenost do 50 m v objektech výšky do 6 m</t>
  </si>
  <si>
    <t>https://podminky.urs.cz/item/CS_URS_2022_02/998722101</t>
  </si>
  <si>
    <t>998722181</t>
  </si>
  <si>
    <t>Příplatek k přesunu hmot tonážní 722 prováděný bez použití mechanizace</t>
  </si>
  <si>
    <t>470532798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</si>
  <si>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</si>
  <si>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https://podminky.urs.cz/item/CS_URS_2022_02/998722181</t>
  </si>
  <si>
    <t>725110814</t>
  </si>
  <si>
    <t>Demontáž klozetu Kombi</t>
  </si>
  <si>
    <t>943239381</t>
  </si>
  <si>
    <t>Demontáž klozetů kombi</t>
  </si>
  <si>
    <t>https://podminky.urs.cz/item/CS_URS_2022_02/725110814</t>
  </si>
  <si>
    <t>725112022</t>
  </si>
  <si>
    <t>Klozet keramický závěsný na nosné stěny s hlubokým splachováním odpad vodorovný</t>
  </si>
  <si>
    <t>224492425</t>
  </si>
  <si>
    <t>Zařízení záchodů klozety keramické závěsné na nosné stěny s hlubokým splachováním odpad vodorovný</t>
  </si>
  <si>
    <t>https://podminky.urs.cz/item/CS_URS_2022_02/725112022</t>
  </si>
  <si>
    <t>-1476559877</t>
  </si>
  <si>
    <t>725211616</t>
  </si>
  <si>
    <t>Umyvadlo keramické bílé šířky 550 mm s krytem na sifon připevněné na stěnu šrouby</t>
  </si>
  <si>
    <t>-1809157069</t>
  </si>
  <si>
    <t>Umyvadla keramická bílá bez výtokových armatur připevněná na stěnu šrouby s krytem na sifon (polosloupem), šířka umyvadla 550 mm</t>
  </si>
  <si>
    <t>https://podminky.urs.cz/item/CS_URS_2022_02/725211616</t>
  </si>
  <si>
    <t>725220842</t>
  </si>
  <si>
    <t>Demontáž van ocelových volně stojících</t>
  </si>
  <si>
    <t>-1777540980</t>
  </si>
  <si>
    <t>https://podminky.urs.cz/item/CS_URS_2022_02/725220842</t>
  </si>
  <si>
    <t>725241142</t>
  </si>
  <si>
    <t>Vanička sprchová akrylátová čtvrtkruhová 900x900 mm</t>
  </si>
  <si>
    <t>-521816912</t>
  </si>
  <si>
    <t>Sprchové vaničky akrylátové čtvrtkruhové 900x900 mm</t>
  </si>
  <si>
    <t>https://podminky.urs.cz/item/CS_URS_2022_02/725241142</t>
  </si>
  <si>
    <t>725310823</t>
  </si>
  <si>
    <t>Demontáž dřez jednoduchý vestavěný v kuchyňských sestavách bez výtokových armatur</t>
  </si>
  <si>
    <t>1355247625</t>
  </si>
  <si>
    <t>Demontáž dřezů jednodílných bez výtokových armatur vestavěných v kuchyňských sestavách</t>
  </si>
  <si>
    <t>https://podminky.urs.cz/item/CS_URS_2022_02/725310823</t>
  </si>
  <si>
    <t>725311121</t>
  </si>
  <si>
    <t>Dřez jednoduchý nerezový se zápachovou uzávěrkou s odkapávací plochou 560x480 mm a miskou</t>
  </si>
  <si>
    <t>1954939637</t>
  </si>
  <si>
    <t>Dřezy bez výtokových armatur jednoduché se zápachovou uzávěrkou nerezové s odkapávací plochou 560x480 mm a miskou</t>
  </si>
  <si>
    <t>https://podminky.urs.cz/item/CS_URS_2022_02/725311121</t>
  </si>
  <si>
    <t>725330820</t>
  </si>
  <si>
    <t>Demontáž výlevka diturvitová</t>
  </si>
  <si>
    <t>139630037</t>
  </si>
  <si>
    <t>Demontáž výlevek bez výtokových armatur a bez nádrže a splachovacího potrubí diturvitových</t>
  </si>
  <si>
    <t>https://podminky.urs.cz/item/CS_URS_2022_02/725330820</t>
  </si>
  <si>
    <t>725531102</t>
  </si>
  <si>
    <t>Elektrický ohřívač zásobníkový přepadový beztlakový 10 l / 2 kW</t>
  </si>
  <si>
    <t>1366615586</t>
  </si>
  <si>
    <t>Elektrické ohřívače zásobníkové beztlakové přepadové objem nádrže (příkon) 10 l (2,0 kW)</t>
  </si>
  <si>
    <t>https://podminky.urs.cz/item/CS_URS_2022_02/725531102</t>
  </si>
  <si>
    <t>725532116</t>
  </si>
  <si>
    <t>Elektrický ohřívač zásobníkový akumulační závěsný svislý 100 l / 2 kW</t>
  </si>
  <si>
    <t>-828110249</t>
  </si>
  <si>
    <t>Elektrické ohřívače zásobníkové beztlakové přepadové akumulační s pojistným ventilem závěsné svislé objem nádrže (příkon) 100 l (2,0 kW)</t>
  </si>
  <si>
    <t>https://podminky.urs.cz/item/CS_URS_2022_02/725532116</t>
  </si>
  <si>
    <t>-70905429</t>
  </si>
  <si>
    <t>725820802</t>
  </si>
  <si>
    <t>Demontáž baterie stojánkové do jednoho otvoru</t>
  </si>
  <si>
    <t>1331032716</t>
  </si>
  <si>
    <t>Demontáž baterií stojánkových do 1 otvoru</t>
  </si>
  <si>
    <t>https://podminky.urs.cz/item/CS_URS_2022_02/725820802</t>
  </si>
  <si>
    <t>725821325</t>
  </si>
  <si>
    <t>Baterie dřezová stojánková páková s otáčivým kulatým ústím a délkou ramínka 220 mm</t>
  </si>
  <si>
    <t>-602237930</t>
  </si>
  <si>
    <t>Baterie dřezové stojánkové pákové s otáčivým ústím a délkou ramínka 220 mm</t>
  </si>
  <si>
    <t>https://podminky.urs.cz/item/CS_URS_2022_02/725821325</t>
  </si>
  <si>
    <t>725822613</t>
  </si>
  <si>
    <t>Baterie umyvadlová stojánková páková s výpustí</t>
  </si>
  <si>
    <t>2010487474</t>
  </si>
  <si>
    <t>Baterie umyvadlové stojánkové pákové s výpustí</t>
  </si>
  <si>
    <t>https://podminky.urs.cz/item/CS_URS_2022_02/725822613</t>
  </si>
  <si>
    <t>725849411</t>
  </si>
  <si>
    <t>Montáž baterie sprchové nástěnná s nastavitelnou výškou sprchy</t>
  </si>
  <si>
    <t>-511976900</t>
  </si>
  <si>
    <t>Baterie sprchové montáž nástěnných baterií s nastavitelnou výškou sprchy</t>
  </si>
  <si>
    <t>https://podminky.urs.cz/item/CS_URS_2022_02/725849411</t>
  </si>
  <si>
    <t>55145590</t>
  </si>
  <si>
    <t>baterie sprchová páková včetně sprchové soupravy 150mm chrom</t>
  </si>
  <si>
    <t>1657283478</t>
  </si>
  <si>
    <t>725862113</t>
  </si>
  <si>
    <t>Zápachová uzávěrka pro dřezy s přípojkou pro pračku nebo myčku DN 40/50</t>
  </si>
  <si>
    <t>1364369981</t>
  </si>
  <si>
    <t>Zápachové uzávěrky zařizovacích předmětů pro dřezy s přípojkou pro pračku nebo myčku DN 40/50</t>
  </si>
  <si>
    <t>https://podminky.urs.cz/item/CS_URS_2022_02/725862113</t>
  </si>
  <si>
    <t>725869101</t>
  </si>
  <si>
    <t>Montáž zápachových uzávěrek umyvadlových do DN 40</t>
  </si>
  <si>
    <t>-1633240272</t>
  </si>
  <si>
    <t>Zápachové uzávěrky zařizovacích předmětů montáž zápachových uzávěrek umyvadlových do DN 40</t>
  </si>
  <si>
    <t>https://podminky.urs.cz/item/CS_URS_2022_02/725869101</t>
  </si>
  <si>
    <t>00028.R</t>
  </si>
  <si>
    <t>sifon na odvod kondenzátu</t>
  </si>
  <si>
    <t>-132289007</t>
  </si>
  <si>
    <t>725869218</t>
  </si>
  <si>
    <t>Montáž zápachových uzávěrek U-sifonů</t>
  </si>
  <si>
    <t>781842174</t>
  </si>
  <si>
    <t>Zápachové uzávěrky zařizovacích předmětů montáž zápachových uzávěrek dřezových dvoudílných U-sifonů</t>
  </si>
  <si>
    <t>https://podminky.urs.cz/item/CS_URS_2022_02/725869218</t>
  </si>
  <si>
    <t>55161837</t>
  </si>
  <si>
    <t>uzávěrka zápachová pro pračku a myčku nástěnná PP-bílá DN 40</t>
  </si>
  <si>
    <t>-1911177710</t>
  </si>
  <si>
    <t>725980123</t>
  </si>
  <si>
    <t>Dvířka 30/30</t>
  </si>
  <si>
    <t>-740664360</t>
  </si>
  <si>
    <t>https://podminky.urs.cz/item/CS_URS_2022_02/725980123</t>
  </si>
  <si>
    <t>725980124R</t>
  </si>
  <si>
    <t>Dvířka 60/40</t>
  </si>
  <si>
    <t>1291305260</t>
  </si>
  <si>
    <t xml:space="preserve">"viz výkaz výměr </t>
  </si>
  <si>
    <t>998725101</t>
  </si>
  <si>
    <t>Přesun hmot tonážní pro zařizovací předměty v objektech v do 6 m</t>
  </si>
  <si>
    <t>553460952</t>
  </si>
  <si>
    <t>Přesun hmot pro zařizovací předměty stanovený z hmotnosti přesunovaného materiálu vodorovná dopravní vzdálenost do 50 m v objektech výšky do 6 m</t>
  </si>
  <si>
    <t>https://podminky.urs.cz/item/CS_URS_2022_02/998725101</t>
  </si>
  <si>
    <t>998725181</t>
  </si>
  <si>
    <t>Příplatek k přesunu hmot tonážní 725 prováděný bez použití mechanizace</t>
  </si>
  <si>
    <t>425510477</t>
  </si>
  <si>
    <t>Přesun hmot pro zařizovací předměty stanovený z hmotnosti přesunovaného materiálu Příplatek k cenám za přesun prováděný bez použití mechanizace pro jakoukoliv výšku objektu</t>
  </si>
  <si>
    <t>https://podminky.urs.cz/item/CS_URS_2022_02/998725181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</si>
  <si>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</si>
  <si>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</si>
  <si>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</si>
  <si>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</si>
  <si>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747333336</t>
  </si>
  <si>
    <t>Předstěnové instalační systémy pro zazdění do masivních zděných konstrukcí pro závěsné klozety ovládání zepředu, stavební výška 1080 mm</t>
  </si>
  <si>
    <t>https://podminky.urs.cz/item/CS_URS_2022_02/726111031</t>
  </si>
  <si>
    <t>731</t>
  </si>
  <si>
    <t>Ústřední vytápění - kotelny</t>
  </si>
  <si>
    <t>731341130</t>
  </si>
  <si>
    <t>Hadice napouštěcí pryžové D 16/23</t>
  </si>
  <si>
    <t>1390365444</t>
  </si>
  <si>
    <t>Hadice napouštěcí pryžové Ø 16/23</t>
  </si>
  <si>
    <t>https://podminky.urs.cz/item/CS_URS_2022_02/731341130</t>
  </si>
  <si>
    <t>998731101</t>
  </si>
  <si>
    <t>Přesun hmot tonážní pro kotelny v objektech v do 6 m</t>
  </si>
  <si>
    <t>1324201528</t>
  </si>
  <si>
    <t>Přesun hmot pro kotelny stanovený z hmotnosti přesunovaného materiálu vodorovná dopravní vzdálenost do 50 m v objektech výšky do 6 m</t>
  </si>
  <si>
    <t>https://podminky.urs.cz/item/CS_URS_2022_02/998731101</t>
  </si>
  <si>
    <t>998731181</t>
  </si>
  <si>
    <t>Příplatek k přesunu hmot tonážní 731 prováděný bez použití mechanizace</t>
  </si>
  <si>
    <t>-2012545249</t>
  </si>
  <si>
    <t>Přesun hmot pro kotelny stanovený z hmotnosti přesunovaného materiálu Příplatek k cenám za přesun prováděný bez použití mechanizace pro jakoukoliv výšku objektu</t>
  </si>
  <si>
    <t>https://podminky.urs.cz/item/CS_URS_2022_02/998731181</t>
  </si>
  <si>
    <t>734</t>
  </si>
  <si>
    <t>Ústřední vytápění - armatury</t>
  </si>
  <si>
    <t>734421102</t>
  </si>
  <si>
    <t>Tlakoměr s pevným stonkem a zpětnou klapkou tlak 0-16 bar průměr 63 mm spodní připojení</t>
  </si>
  <si>
    <t>1474425152</t>
  </si>
  <si>
    <t>Tlakoměry s pevným stonkem a zpětnou klapkou spodní připojení (radiální) tlaku 0–16 bar průměru 63 mm</t>
  </si>
  <si>
    <t>https://podminky.urs.cz/item/CS_URS_2022_02/734421102</t>
  </si>
  <si>
    <t>734494121</t>
  </si>
  <si>
    <t>Návarek s metrickým závitem M 20x1,5 délky do 220 mm</t>
  </si>
  <si>
    <t>1067711229</t>
  </si>
  <si>
    <t>Měřicí armatury návarky s metrickým závitem M 20x1,5 délky do 220 mm</t>
  </si>
  <si>
    <t>https://podminky.urs.cz/item/CS_URS_2022_02/734494121</t>
  </si>
  <si>
    <t>998734101</t>
  </si>
  <si>
    <t>Přesun hmot tonážní pro armatury v objektech v do 6 m</t>
  </si>
  <si>
    <t>390689517</t>
  </si>
  <si>
    <t>Přesun hmot pro armatury stanovený z hmotnosti přesunovaného materiálu vodorovná dopravní vzdálenost do 50 m v objektech výšky do 6 m</t>
  </si>
  <si>
    <t>https://podminky.urs.cz/item/CS_URS_2022_02/998734101</t>
  </si>
  <si>
    <t>998734181</t>
  </si>
  <si>
    <t>Příplatek k přesunu hmot tonážní 734 prováděný bez použití mechanizace</t>
  </si>
  <si>
    <t>1724142536</t>
  </si>
  <si>
    <t>Přesun hmot pro armatury stanovený z hmotnosti přesunovaného materiálu Příplatek k cenám za přesun prováděný bez použití mechanizace pro jakoukoliv výšku objektu</t>
  </si>
  <si>
    <t>https://podminky.urs.cz/item/CS_URS_2022_02/998734181</t>
  </si>
  <si>
    <t>HZS2141</t>
  </si>
  <si>
    <t>Hodinová zúčtovací sazba pokrývač</t>
  </si>
  <si>
    <t>1509860306</t>
  </si>
  <si>
    <t>Hodinové zúčtovací sazby profesí PSV provádění stavebních konstrukcí pokrývač</t>
  </si>
  <si>
    <t>https://podminky.urs.cz/item/CS_URS_2022_02/HZS2141</t>
  </si>
  <si>
    <t>00011.R</t>
  </si>
  <si>
    <t>materiál pro střešní prostup</t>
  </si>
  <si>
    <t>1415434514</t>
  </si>
  <si>
    <t>HZS2211</t>
  </si>
  <si>
    <t>Hodinová zúčtovací sazba instalatér</t>
  </si>
  <si>
    <t>1062567402</t>
  </si>
  <si>
    <t>Hodinové zúčtovací sazby profesí PSV provádění stavebních instalací instalatér</t>
  </si>
  <si>
    <t>https://podminky.urs.cz/item/CS_URS_2022_02/HZS2211</t>
  </si>
  <si>
    <t>00010.R</t>
  </si>
  <si>
    <t>materiál pro napojení</t>
  </si>
  <si>
    <t>996609146</t>
  </si>
  <si>
    <t>00012.R</t>
  </si>
  <si>
    <t>materiál pro napojení kanalizace</t>
  </si>
  <si>
    <t>756364212</t>
  </si>
  <si>
    <t>HZS4231</t>
  </si>
  <si>
    <t>Hodinová zúčtovací sazba technik</t>
  </si>
  <si>
    <t>-1954078440</t>
  </si>
  <si>
    <t>Hodinové zúčtovací sazby ostatních profesí revizní a kontrolní činnost technik</t>
  </si>
  <si>
    <t>https://podminky.urs.cz/item/CS_URS_2022_02/HZS4231</t>
  </si>
  <si>
    <t>E.2. 8 - Vzduchotechnická zařízení</t>
  </si>
  <si>
    <t xml:space="preserve">    751 - Vzduchotechnika</t>
  </si>
  <si>
    <t>-1873844392</t>
  </si>
  <si>
    <t>751</t>
  </si>
  <si>
    <t>Vzduchotechnika</t>
  </si>
  <si>
    <t>751111011</t>
  </si>
  <si>
    <t>Montáž ventilátoru axiálního nízkotlakého nástěnného základního D do 100 mm</t>
  </si>
  <si>
    <t>1369941909</t>
  </si>
  <si>
    <t>Montáž ventilátoru axiálního nízkotlakého nástěnného základního, průměru do 100 mm</t>
  </si>
  <si>
    <t>https://podminky.urs.cz/item/CS_URS_2022_02/751111011</t>
  </si>
  <si>
    <t>42914110</t>
  </si>
  <si>
    <t>ventilátor axiální stěnový skříň z plastu IP44 17W D 100mm</t>
  </si>
  <si>
    <t>2011655313</t>
  </si>
  <si>
    <t>751398021</t>
  </si>
  <si>
    <t>Montáž větrací mřížky stěnové do 0,040 m2</t>
  </si>
  <si>
    <t>-933038224</t>
  </si>
  <si>
    <t>Montáž ostatních zařízení větrací mřížky stěnové, průřezu do 0,040 m2</t>
  </si>
  <si>
    <t>https://podminky.urs.cz/item/CS_URS_2022_02/751398021</t>
  </si>
  <si>
    <t>42972838</t>
  </si>
  <si>
    <t>mřížka větrací kruhová plastová s okapničkou a síťkou D 100mm</t>
  </si>
  <si>
    <t>818853996</t>
  </si>
  <si>
    <t>751398031</t>
  </si>
  <si>
    <t>Montáž ventilační mřížky do dveří nebo desek do 0,040 m2</t>
  </si>
  <si>
    <t>-1623801589</t>
  </si>
  <si>
    <t>Montáž ostatních zařízení ventilační mřížky do dveří nebo desek, průřezu do 0,040 m2</t>
  </si>
  <si>
    <t>https://podminky.urs.cz/item/CS_URS_2022_02/751398031</t>
  </si>
  <si>
    <t>42972190R</t>
  </si>
  <si>
    <t>mřížka větrací do dveří PVC oboustranná bílá 270x120 mm</t>
  </si>
  <si>
    <t>1045649454</t>
  </si>
  <si>
    <t>751510041</t>
  </si>
  <si>
    <t>Vzduchotechnické potrubí z pozinkovaného plechu kruhové spirálně vinutá trouba bez příruby D do 100 mm</t>
  </si>
  <si>
    <t>698830208</t>
  </si>
  <si>
    <t>Vzduchotechnické potrubí z pozinkovaného plechu kruhové, trouba spirálně vinutá bez příruby, průměru do 100 mm</t>
  </si>
  <si>
    <t>https://podminky.urs.cz/item/CS_URS_2022_02/751510041</t>
  </si>
  <si>
    <t>751572101</t>
  </si>
  <si>
    <t>Uchycení potrubí kruhového pomocí objímky kotvené do betonu D do 100 mm</t>
  </si>
  <si>
    <t>-1346760810</t>
  </si>
  <si>
    <t>Závěs kruhového potrubí pomocí objímky, kotvené do betonu průměru potrubí do 100 mm</t>
  </si>
  <si>
    <t>https://podminky.urs.cz/item/CS_URS_2022_02/751572101</t>
  </si>
  <si>
    <t>998751101</t>
  </si>
  <si>
    <t>Přesun hmot tonážní pro vzduchotechniku v objektech výšky do 12 m</t>
  </si>
  <si>
    <t>-1612321812</t>
  </si>
  <si>
    <t>Přesun hmot pro vzduchotechniku stanovený z hmotnosti přesunovaného materiálu vodorovná dopravní vzdálenost do 100 m v objektech výšky do 12 m</t>
  </si>
  <si>
    <t>https://podminky.urs.cz/item/CS_URS_2022_02/998751101</t>
  </si>
  <si>
    <t>998751181</t>
  </si>
  <si>
    <t>Příplatek k přesunu hmot tonážní 751 prováděný bez použití mechanizace pro jakoukoliv výšku objektu</t>
  </si>
  <si>
    <t>-1147096978</t>
  </si>
  <si>
    <t>Přesun hmot pro vzduchotechniku stanovený z hmotnosti přesunovaného materiálu Příplatek k cenám za přesun prováděný bez použití mechanizace pro jakoukoliv výšku objektu</t>
  </si>
  <si>
    <t>https://podminky.urs.cz/item/CS_URS_2022_02/998751181</t>
  </si>
  <si>
    <t>E.2.10 - Umělé osvětlení a vnitřní silnoproudé rozvody</t>
  </si>
  <si>
    <t xml:space="preserve">    741 - Elektroinstalace - silnoproud</t>
  </si>
  <si>
    <t xml:space="preserve">    741_2 - Elektroinstalace - rozvodnice</t>
  </si>
  <si>
    <t xml:space="preserve">    741_3 - Elektroinstalace - uzemnění</t>
  </si>
  <si>
    <t xml:space="preserve">    741_9 - Elektroinstalace - ostatní</t>
  </si>
  <si>
    <t>741</t>
  </si>
  <si>
    <t>Elektroinstalace - silnoproud</t>
  </si>
  <si>
    <t>732199100</t>
  </si>
  <si>
    <t>Montáž orientačních štítků</t>
  </si>
  <si>
    <t>351831053</t>
  </si>
  <si>
    <t>Montáž štítků orientačních</t>
  </si>
  <si>
    <t>https://podminky.urs.cz/item/CS_URS_2022_02/732199100</t>
  </si>
  <si>
    <t>stitek.R</t>
  </si>
  <si>
    <t>Fluorescenční štítek s piktogramem nepodsvětlený</t>
  </si>
  <si>
    <t>-1101336927</t>
  </si>
  <si>
    <t>735419125</t>
  </si>
  <si>
    <t>Montáž konvektoru s osazením na konzoly dl do 1290 mm</t>
  </si>
  <si>
    <t>1130783722</t>
  </si>
  <si>
    <t>Konvektory montáž konvektorů s osazením na konzoly, stavební délky do 1290 mm</t>
  </si>
  <si>
    <t>https://podminky.urs.cz/item/CS_URS_2022_02/735419125</t>
  </si>
  <si>
    <t>2+3+1</t>
  </si>
  <si>
    <t>A2D348.R1500</t>
  </si>
  <si>
    <t>Elektrický přímotopný konvektor 1500 W s vestavěným termostatem.</t>
  </si>
  <si>
    <t>1960893211</t>
  </si>
  <si>
    <t>A2D349.R2000</t>
  </si>
  <si>
    <t>Elektrický přímotopný konvektor 2000 W s vestavěným termostatem.</t>
  </si>
  <si>
    <t>-264182977</t>
  </si>
  <si>
    <t>A2D350.R2500</t>
  </si>
  <si>
    <t>Elektrický přímotopný konvektor 2500 W s vestavěným termostatem.</t>
  </si>
  <si>
    <t>412068771</t>
  </si>
  <si>
    <t>741110003</t>
  </si>
  <si>
    <t>Montáž trubka plastová tuhá D přes 35 mm uložená pevně</t>
  </si>
  <si>
    <t>-1391201914</t>
  </si>
  <si>
    <t>Montáž trubek elektroinstalačních s nasunutím nebo našroubováním do krabic plastových tuhých, uložených pevně, vnější Ø přes 35 mm</t>
  </si>
  <si>
    <t>https://podminky.urs.cz/item/CS_URS_2022_02/741110003</t>
  </si>
  <si>
    <t>345790D1.R</t>
  </si>
  <si>
    <t>Trubka ochranná bezhalogenová vkládací vč.příchytek a příslušenství</t>
  </si>
  <si>
    <t>127539957</t>
  </si>
  <si>
    <t>741112001</t>
  </si>
  <si>
    <t>Montáž krabice zapuštěná plastová kruhová</t>
  </si>
  <si>
    <t>607313211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</si>
  <si>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</si>
  <si>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https://podminky.urs.cz/item/CS_URS_2022_02/741112001</t>
  </si>
  <si>
    <t>KR.R</t>
  </si>
  <si>
    <t>Krabice rozvodná KR</t>
  </si>
  <si>
    <t>401311492</t>
  </si>
  <si>
    <t>OP.R</t>
  </si>
  <si>
    <t>Svorkovnice OP v krabici</t>
  </si>
  <si>
    <t>-123895915</t>
  </si>
  <si>
    <t>741112061</t>
  </si>
  <si>
    <t>Montáž krabice přístrojová zapuštěná plastová kruhová</t>
  </si>
  <si>
    <t>-637203637</t>
  </si>
  <si>
    <t>Montáž krabic elektroinstalačních bez napojení na trubky a lišty, demontáže a montáže víčka a přístroje přístrojových zapuštěných plastových kruhových</t>
  </si>
  <si>
    <t>https://podminky.urs.cz/item/CS_URS_2022_02/741112061</t>
  </si>
  <si>
    <t>KP.R</t>
  </si>
  <si>
    <t>Krabice přístrojová KP</t>
  </si>
  <si>
    <t>2095221989</t>
  </si>
  <si>
    <t>741120001</t>
  </si>
  <si>
    <t>Montáž vodič Cu izolovaný plný a laněný žíla 0,35-6 mm2 pod omítku (např. CY)</t>
  </si>
  <si>
    <t>170689783</t>
  </si>
  <si>
    <t>Montáž vodičů izolovaných měděných bez ukončení uložených pod omítku plných a laněných (např. CY), průřezu žíly 0,35 až 6 mm2</t>
  </si>
  <si>
    <t>https://podminky.urs.cz/item/CS_URS_2022_02/741120001</t>
  </si>
  <si>
    <t>CYA.R6</t>
  </si>
  <si>
    <t>Vodič CYA 6 zelenožlutý</t>
  </si>
  <si>
    <t>-1529534305</t>
  </si>
  <si>
    <t>741120003</t>
  </si>
  <si>
    <t>Montáž vodič Cu izolovaný plný a laněný žíla 10-16 mm2 pod omítku (např. CY)</t>
  </si>
  <si>
    <t>-210097519</t>
  </si>
  <si>
    <t>Montáž vodičů izolovaných měděných bez ukončení uložených pod omítku plných a laněných (např. CY), průřezu žíly 10 až 16 mm2</t>
  </si>
  <si>
    <t>https://podminky.urs.cz/item/CS_URS_2022_02/741120003</t>
  </si>
  <si>
    <t>CYA.R16</t>
  </si>
  <si>
    <t>Vodič CYA 16 zelenožlutý</t>
  </si>
  <si>
    <t>-2055296455</t>
  </si>
  <si>
    <t>741120101</t>
  </si>
  <si>
    <t>Montáž vodič Cu izolovaný plný a laněný s PVC pláštěm žíla 0,15-16 mm2 zatažený (např. CY, CHAH-V)</t>
  </si>
  <si>
    <t>-1990416080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</si>
  <si>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</si>
  <si>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https://podminky.urs.cz/item/CS_URS_2022_02/741120101</t>
  </si>
  <si>
    <t>341112D3.R</t>
  </si>
  <si>
    <t>Vodič CXKH-R 1x16, B2ca,s1,d0</t>
  </si>
  <si>
    <t>143420000</t>
  </si>
  <si>
    <t>741120301</t>
  </si>
  <si>
    <t>Montáž vodič Cu izolovaný plný a laněný s PVC pláštěm žíla 0,55-16 mm2 pevně (např. CY, CHAH-V)</t>
  </si>
  <si>
    <t>1405330461</t>
  </si>
  <si>
    <t>Montáž vodičů izolovaných měděných bez ukončení uložených pevně plných a laněných s PVC pláštěm, bezhalogenových, ohniodolných (např. CY, CHAH-V) průřezu žíly 0,55 až 16 mm2</t>
  </si>
  <si>
    <t>https://podminky.urs.cz/item/CS_URS_2022_02/741120301</t>
  </si>
  <si>
    <t>741122015</t>
  </si>
  <si>
    <t>Montáž kabel Cu bez ukončení uložený pod omítku plný kulatý 3x1,5 mm2 (např. CYKY)</t>
  </si>
  <si>
    <t>1579194632</t>
  </si>
  <si>
    <t>Montáž kabelů měděných bez ukončení uložených pod omítku plných kulatých (např. CYKY), počtu a průřezu žil 3x1,5 mm2</t>
  </si>
  <si>
    <t>https://podminky.urs.cz/item/CS_URS_2022_02/741122015</t>
  </si>
  <si>
    <t>150+170</t>
  </si>
  <si>
    <t>CYKY.R30</t>
  </si>
  <si>
    <t>Kabel CYKY 3Ox1,5</t>
  </si>
  <si>
    <t>521340255</t>
  </si>
  <si>
    <t>CYKY.RJ15</t>
  </si>
  <si>
    <t>Kabel CYKY 3Jx1,5</t>
  </si>
  <si>
    <t>1473596508</t>
  </si>
  <si>
    <t>741122016</t>
  </si>
  <si>
    <t>Montáž kabel Cu bez ukončení uložený pod omítku plný kulatý 3x2,5 až 6 mm2 (např. CYKY)</t>
  </si>
  <si>
    <t>-7997547</t>
  </si>
  <si>
    <t>Montáž kabelů měděných bez ukončení uložených pod omítku plných kulatých (např. CYKY), počtu a průřezu žil 3x2,5 až 6 mm2</t>
  </si>
  <si>
    <t>https://podminky.urs.cz/item/CS_URS_2022_02/741122016</t>
  </si>
  <si>
    <t>CYKY.RJ25</t>
  </si>
  <si>
    <t>Kabel CYKY 3Jx2,5</t>
  </si>
  <si>
    <t>-1530779103</t>
  </si>
  <si>
    <t>741122031</t>
  </si>
  <si>
    <t>Montáž kabel Cu bez ukončení uložený pod omítku plný kulatý 5x1,5 až 2,5 mm2 (např. CYKY)</t>
  </si>
  <si>
    <t>-215908892</t>
  </si>
  <si>
    <t>Montáž kabelů měděných bez ukončení uložených pod omítku plných kulatých (např. CYKY), počtu a průřezu žil 5x1,5 až 2,5 mm2</t>
  </si>
  <si>
    <t>https://podminky.urs.cz/item/CS_URS_2022_02/741122031</t>
  </si>
  <si>
    <t>CYKY.RJ525</t>
  </si>
  <si>
    <t>Kabel CYKY 5Jx2,5</t>
  </si>
  <si>
    <t>1672180271</t>
  </si>
  <si>
    <t>741122032</t>
  </si>
  <si>
    <t>Montáž kabel Cu bez ukončení uložený pod omítku plný kulatý 5x4 až 6 mm2 (např. CYKY)</t>
  </si>
  <si>
    <t>2125373590</t>
  </si>
  <si>
    <t>Montáž kabelů měděných bez ukončení uložených pod omítku plných kulatých (např. CYKY), počtu a průřezu žil 5x4 až 6 mm2</t>
  </si>
  <si>
    <t>https://podminky.urs.cz/item/CS_URS_2022_02/741122032</t>
  </si>
  <si>
    <t>741122033</t>
  </si>
  <si>
    <t>Montáž kabel Cu bez ukončení uložený pod omítku plný kulatý 5x10 mm2 (např. CYKY)</t>
  </si>
  <si>
    <t>-548035914</t>
  </si>
  <si>
    <t>Montáž kabelů měděných bez ukončení uložených pod omítku plných kulatých (např. CYKY), počtu a průřezu žil 5x10 mm2</t>
  </si>
  <si>
    <t>https://podminky.urs.cz/item/CS_URS_2022_02/741122033</t>
  </si>
  <si>
    <t>741122143</t>
  </si>
  <si>
    <t>Montáž kabel Cu plný kulatý žíla 5x4 až 6 mm2 zatažený v trubkách (např. CYKY)</t>
  </si>
  <si>
    <t>1561070918</t>
  </si>
  <si>
    <t>Montáž kabelů měděných bez ukončení uložených v trubkách zatažených plných kulatých nebo bezhalogenových (např. CYKY) počtu a průřezu žil 5x4 až 6 mm2</t>
  </si>
  <si>
    <t>https://podminky.urs.cz/item/CS_URS_2022_02/741122143</t>
  </si>
  <si>
    <t>341112D1.R</t>
  </si>
  <si>
    <t>Kabel CXKH-R 5x6, B2ca,s1,d0</t>
  </si>
  <si>
    <t>296659140</t>
  </si>
  <si>
    <t>741122144</t>
  </si>
  <si>
    <t>Montáž kabel Cu plný kulatý žíla 5x10 mm2 zatažený v trubkách (např. CYKY)</t>
  </si>
  <si>
    <t>285323943</t>
  </si>
  <si>
    <t>Montáž kabelů měděných bez ukončení uložených v trubkách zatažených plných kulatých nebo bezhalogenových (např. CYKY) počtu a průřezu žil 5x10 mm2</t>
  </si>
  <si>
    <t>https://podminky.urs.cz/item/CS_URS_2022_02/741122144</t>
  </si>
  <si>
    <t>341112D2.R</t>
  </si>
  <si>
    <t>Kabel CXKH-R 5x10, B2ca,s1,d0</t>
  </si>
  <si>
    <t>-1199863489</t>
  </si>
  <si>
    <t>741130021</t>
  </si>
  <si>
    <t>Ukončení vodič izolovaný do 2,5 mm2 na svorkovnici</t>
  </si>
  <si>
    <t>741094899</t>
  </si>
  <si>
    <t>Ukončení vodičů izolovaných s označením a zapojením na svorkovnici s otevřením a uzavřením krytu, průřezu žíly do 2,5 mm2</t>
  </si>
  <si>
    <t>https://podminky.urs.cz/item/CS_URS_2022_02/741130021</t>
  </si>
  <si>
    <t>741310201</t>
  </si>
  <si>
    <t>Montáž spínač (polo)zapuštěný šroubové připojení 1-jednopólový se zapojením vodičů</t>
  </si>
  <si>
    <t>-1189270910</t>
  </si>
  <si>
    <t>Montáž spínačů jedno nebo dvoupólových polozapuštěných nebo zapuštěných se zapojením vodičů šroubové připojení, pro prostředí normální spínačů, řazení 1-jednopólových</t>
  </si>
  <si>
    <t>https://podminky.urs.cz/item/CS_URS_2022_02/741310201</t>
  </si>
  <si>
    <t>JP.R</t>
  </si>
  <si>
    <t>Jednopólový spínač</t>
  </si>
  <si>
    <t>-275068325</t>
  </si>
  <si>
    <t>741310231</t>
  </si>
  <si>
    <t>Montáž přepínač (polo)zapuštěný šroubové připojení 5-seriový se zapojením vodičů</t>
  </si>
  <si>
    <t>-1895412227</t>
  </si>
  <si>
    <t>Montáž spínačů jedno nebo dvoupólových polozapuštěných nebo zapuštěných se zapojením vodičů šroubové připojení, pro prostředí normální přepínačů, řazení 5-sériových</t>
  </si>
  <si>
    <t>https://podminky.urs.cz/item/CS_URS_2022_02/741310231</t>
  </si>
  <si>
    <t>SER.R</t>
  </si>
  <si>
    <t>Sériový přepínač</t>
  </si>
  <si>
    <t>-901262020</t>
  </si>
  <si>
    <t>741310233</t>
  </si>
  <si>
    <t>Montáž přepínač (polo)zapuštěný šroubové připojení 6-střídavý se zapojením vodičů</t>
  </si>
  <si>
    <t>907087647</t>
  </si>
  <si>
    <t>Montáž spínačů jedno nebo dvoupólových polozapuštěných nebo zapuštěných se zapojením vodičů šroubové připojení, pro prostředí normální přepínačů, řazení 6-střídavých</t>
  </si>
  <si>
    <t>https://podminky.urs.cz/item/CS_URS_2022_02/741310233</t>
  </si>
  <si>
    <t>STRID.R</t>
  </si>
  <si>
    <t>Střídavý přepínač</t>
  </si>
  <si>
    <t>-860363084</t>
  </si>
  <si>
    <t>741310238</t>
  </si>
  <si>
    <t>Montáž přepínač (polo)zapuštěný šroubové připojení 6+6 -dvojitý střídavý se zapojením vodičů</t>
  </si>
  <si>
    <t>1812886173</t>
  </si>
  <si>
    <t>Montáž spínačů jedno nebo dvoupólových polozapuštěných nebo zapuštěných se zapojením vodičů šroubové připojení, pro prostředí normální přepínačů, řazení 6+6-dvojitých střídavých</t>
  </si>
  <si>
    <t>https://podminky.urs.cz/item/CS_URS_2022_02/741310238</t>
  </si>
  <si>
    <t>DSP.R</t>
  </si>
  <si>
    <t>Dvojitý střídavý přepínač</t>
  </si>
  <si>
    <t>1913783615</t>
  </si>
  <si>
    <t>741310239</t>
  </si>
  <si>
    <t>Montáž přepínač (polo)zapuštěný šroubové připojení 7-křížový se zapojením vodičů</t>
  </si>
  <si>
    <t>-1199309172</t>
  </si>
  <si>
    <t>Montáž spínačů jedno nebo dvoupólových polozapuštěných nebo zapuštěných se zapojením vodičů šroubové připojení, pro prostředí normální přepínačů, řazení 7-křížových</t>
  </si>
  <si>
    <t>https://podminky.urs.cz/item/CS_URS_2022_02/741310239</t>
  </si>
  <si>
    <t>křiž.R</t>
  </si>
  <si>
    <t>Křížový přepínač</t>
  </si>
  <si>
    <t>781128720</t>
  </si>
  <si>
    <t>741311021</t>
  </si>
  <si>
    <t>Montáž přípojka sporáková s doutnavkou se zapojením vodičů</t>
  </si>
  <si>
    <t>1751310331</t>
  </si>
  <si>
    <t>Montáž spínačů speciálních se zapojením vodičů sporákových přípojek s doutnavkou</t>
  </si>
  <si>
    <t>https://podminky.urs.cz/item/CS_URS_2022_02/741311021</t>
  </si>
  <si>
    <t>spor.R</t>
  </si>
  <si>
    <t>Sporáková přípojka</t>
  </si>
  <si>
    <t>-952565135</t>
  </si>
  <si>
    <t>741313043</t>
  </si>
  <si>
    <t>Montáž zásuvka (polo)zapuštěná šroubové připojení 2x(2P + PE) dvojnásobná se zapojením vodičů</t>
  </si>
  <si>
    <t>-164331588</t>
  </si>
  <si>
    <t>Montáž zásuvek domovních se zapojením vodičů šroubové připojení polozapuštěných nebo zapuštěných 10/16 A, provedení 2x (2P + PE) dvojnásobná</t>
  </si>
  <si>
    <t>https://podminky.urs.cz/item/CS_URS_2022_02/741313043</t>
  </si>
  <si>
    <t>zasuvka.R</t>
  </si>
  <si>
    <t>Zásuvka 230V/16A dvojitá</t>
  </si>
  <si>
    <t>102267455</t>
  </si>
  <si>
    <t>741330731</t>
  </si>
  <si>
    <t>Montáž relé pomocné ventilátorové se zapojením vodičů</t>
  </si>
  <si>
    <t>794675325</t>
  </si>
  <si>
    <t>Montáž relé pomocných se zapojením vodičů ostatních ventilátorových</t>
  </si>
  <si>
    <t>https://podminky.urs.cz/item/CS_URS_2022_02/741330731</t>
  </si>
  <si>
    <t>venti.R</t>
  </si>
  <si>
    <t>Ventilátorové relé</t>
  </si>
  <si>
    <t>570461710</t>
  </si>
  <si>
    <t>741372R01</t>
  </si>
  <si>
    <t>Montáž svítidel</t>
  </si>
  <si>
    <t>670449740</t>
  </si>
  <si>
    <t>11+7+5+2+2</t>
  </si>
  <si>
    <t>svitidlo.RA</t>
  </si>
  <si>
    <t xml:space="preserve">Svítidlo A vč.příslušenství </t>
  </si>
  <si>
    <t>1155691674</t>
  </si>
  <si>
    <t>svitidlo.RB</t>
  </si>
  <si>
    <t>Svítidlo B vč.příslušenstv</t>
  </si>
  <si>
    <t>551499993</t>
  </si>
  <si>
    <t>svitidlo.RC</t>
  </si>
  <si>
    <t>Svítidlo C vč.příslušenství</t>
  </si>
  <si>
    <t>-299873217</t>
  </si>
  <si>
    <t>svitidlo.RD</t>
  </si>
  <si>
    <t>Svítidlo D vč.příslušenství</t>
  </si>
  <si>
    <t>-2109617050</t>
  </si>
  <si>
    <t>svitidlo.RE</t>
  </si>
  <si>
    <t>Svítidlo E vč.příslušenství</t>
  </si>
  <si>
    <t>-318311542</t>
  </si>
  <si>
    <t>741910121</t>
  </si>
  <si>
    <t>Montáž výložník typový nástěnný šroubovaný zinkovaný a stojina</t>
  </si>
  <si>
    <t>-1474138991</t>
  </si>
  <si>
    <t>Montáž výložníků bez kabelových lávek a osazení úchytných prvků typových, šířky do 400 mm nástěnných šroubovaných se stojinou zinkovaných</t>
  </si>
  <si>
    <t>https://podminky.urs.cz/item/CS_URS_2022_02/741910121</t>
  </si>
  <si>
    <t>2*2,20</t>
  </si>
  <si>
    <t>vyloznik.R</t>
  </si>
  <si>
    <t>Výložník 0,5m pro svítidlo E</t>
  </si>
  <si>
    <t>515713854</t>
  </si>
  <si>
    <t>7419R02</t>
  </si>
  <si>
    <t>Zřízení kabelových tras (sekání, zapravení, hrubý úklid)</t>
  </si>
  <si>
    <t>510778953</t>
  </si>
  <si>
    <t>7419R03</t>
  </si>
  <si>
    <t>Sekání kapes a průrazů</t>
  </si>
  <si>
    <t>-267418600</t>
  </si>
  <si>
    <t>7419R101</t>
  </si>
  <si>
    <t>Kompletační činnost (s montáží) + 4,5%</t>
  </si>
  <si>
    <t>-621480481</t>
  </si>
  <si>
    <t>3409_101.R</t>
  </si>
  <si>
    <t>Přesun (Specifikace) + 3%</t>
  </si>
  <si>
    <t>-1904813427</t>
  </si>
  <si>
    <t>3409_102.R</t>
  </si>
  <si>
    <t>Prořez (Specifikace) + 2%</t>
  </si>
  <si>
    <t>1238364164</t>
  </si>
  <si>
    <t>3409_103.R</t>
  </si>
  <si>
    <t>Podružný materiál (Specifikace) + 3%</t>
  </si>
  <si>
    <t>-1610829338</t>
  </si>
  <si>
    <t>Pol87</t>
  </si>
  <si>
    <t>Demontáž stávající elektroinstalace + 15%</t>
  </si>
  <si>
    <t>-264527265</t>
  </si>
  <si>
    <t>741_2</t>
  </si>
  <si>
    <t>Elektroinstalace - rozvodnice</t>
  </si>
  <si>
    <t>741130001</t>
  </si>
  <si>
    <t>Ukončení vodič izolovaný do 2,5 mm2 v rozváděči nebo na přístroji</t>
  </si>
  <si>
    <t>-2047976917</t>
  </si>
  <si>
    <t>Ukončení vodičů izolovaných s označením a zapojením v rozváděči nebo na přístroji, průřezu žíly do 2,5 mm2</t>
  </si>
  <si>
    <t>https://podminky.urs.cz/item/CS_URS_2022_02/741130001</t>
  </si>
  <si>
    <t>(18*3+10)+81+39+29+39+6+9</t>
  </si>
  <si>
    <t>741130003</t>
  </si>
  <si>
    <t>Ukončení vodič izolovaný do 4 mm2 v rozváděči nebo na přístroji</t>
  </si>
  <si>
    <t>-872639334</t>
  </si>
  <si>
    <t>Ukončení vodičů izolovaných s označením a zapojením v rozváděči nebo na přístroji, průřezu žíly do 4 mm2</t>
  </si>
  <si>
    <t>https://podminky.urs.cz/item/CS_URS_2022_02/741130003</t>
  </si>
  <si>
    <t>741130004</t>
  </si>
  <si>
    <t>Ukončení vodič izolovaný do 6 mm2 v rozváděči nebo na přístroji</t>
  </si>
  <si>
    <t>-1403728598</t>
  </si>
  <si>
    <t>Ukončení vodičů izolovaných s označením a zapojením v rozváděči nebo na přístroji, průřezu žíly do 6 mm2</t>
  </si>
  <si>
    <t>https://podminky.urs.cz/item/CS_URS_2022_02/741130004</t>
  </si>
  <si>
    <t>45+40</t>
  </si>
  <si>
    <t>741130005</t>
  </si>
  <si>
    <t>Ukončení vodič izolovaný do 10 mm2 v rozváděči nebo na přístroji</t>
  </si>
  <si>
    <t>958453716</t>
  </si>
  <si>
    <t>Ukončení vodičů izolovaných s označením a zapojením v rozváděči nebo na přístroji, průřezu žíly do 10 mm2</t>
  </si>
  <si>
    <t>https://podminky.urs.cz/item/CS_URS_2022_02/741130005</t>
  </si>
  <si>
    <t>5+5+5+42</t>
  </si>
  <si>
    <t>741130006</t>
  </si>
  <si>
    <t>Ukončení vodič izolovaný do 16 mm2 v rozváděči nebo na přístroji</t>
  </si>
  <si>
    <t>350214786</t>
  </si>
  <si>
    <t>Ukončení vodičů izolovaných s označením a zapojením v rozváděči nebo na přístroji, průřezu žíly do 16 mm2</t>
  </si>
  <si>
    <t>https://podminky.urs.cz/item/CS_URS_2022_02/741130006</t>
  </si>
  <si>
    <t>5+5+5</t>
  </si>
  <si>
    <t>741210003</t>
  </si>
  <si>
    <t>Montáž rozvodnice oceloplechová nebo plastová běžná do 100 kg</t>
  </si>
  <si>
    <t>-1419272330</t>
  </si>
  <si>
    <t>Montáž rozvodnic oceloplechových nebo plastových bez zapojení vodičů běžných, hmotnosti do 100 kg</t>
  </si>
  <si>
    <t>https://podminky.urs.cz/item/CS_URS_2022_02/741210003</t>
  </si>
  <si>
    <t>RP1.R</t>
  </si>
  <si>
    <t>Rozv.RP1 vč.usazení,příslušenství a montáže, 590x885x160mm, OCEP/Z</t>
  </si>
  <si>
    <t>654063597</t>
  </si>
  <si>
    <t>RP2.R</t>
  </si>
  <si>
    <t>Rozv.RP2 vč.usazení,příslušenství a montáže 590x610x250mm, OCEP/P</t>
  </si>
  <si>
    <t>1313430641</t>
  </si>
  <si>
    <t>741320105</t>
  </si>
  <si>
    <t>Montáž jističů jednopólových nn do 25 A ve skříni se zapojením vodičů</t>
  </si>
  <si>
    <t>-1530682361</t>
  </si>
  <si>
    <t>Montáž jističů se zapojením vodičů jednopólových nn do 25 A ve skříni</t>
  </si>
  <si>
    <t>https://podminky.urs.cz/item/CS_URS_2022_02/741320105</t>
  </si>
  <si>
    <t>C10.R</t>
  </si>
  <si>
    <t>Jistič C10/1</t>
  </si>
  <si>
    <t>683347284</t>
  </si>
  <si>
    <t>C16.R</t>
  </si>
  <si>
    <t>Jistič C16/1</t>
  </si>
  <si>
    <t>1872887713</t>
  </si>
  <si>
    <t>B25.R</t>
  </si>
  <si>
    <t>Jistič B25/1</t>
  </si>
  <si>
    <t>-1779541236</t>
  </si>
  <si>
    <t>741320115</t>
  </si>
  <si>
    <t>Montáž jističů jednopólových nn do 63 A ve skříni se zapojením vodičů</t>
  </si>
  <si>
    <t>291520964</t>
  </si>
  <si>
    <t>Montáž jističů se zapojením vodičů jednopólových nn do 63 A ve skříni</t>
  </si>
  <si>
    <t>https://podminky.urs.cz/item/CS_URS_2022_02/741320115</t>
  </si>
  <si>
    <t>B32.R</t>
  </si>
  <si>
    <t>Jistič B32/1</t>
  </si>
  <si>
    <t>1716317980</t>
  </si>
  <si>
    <t>741320165</t>
  </si>
  <si>
    <t>Montáž jističů třípólových nn do 25 A ve skříni se zapojením vodičů</t>
  </si>
  <si>
    <t>1542855340</t>
  </si>
  <si>
    <t>Montáž jističů se zapojením vodičů třípólových nn do 25 A ve skříni</t>
  </si>
  <si>
    <t>https://podminky.urs.cz/item/CS_URS_2022_02/741320165</t>
  </si>
  <si>
    <t>B16.R</t>
  </si>
  <si>
    <t>Jistič B16/3</t>
  </si>
  <si>
    <t>1634249705</t>
  </si>
  <si>
    <t>741320175</t>
  </si>
  <si>
    <t>Montáž jističů třípólových nn do 63 A ve skříni se zapojením vodičů</t>
  </si>
  <si>
    <t>2110666278</t>
  </si>
  <si>
    <t>Montáž jističů se zapojením vodičů třípólových nn do 63 A ve skříni</t>
  </si>
  <si>
    <t>https://podminky.urs.cz/item/CS_URS_2022_02/741320175</t>
  </si>
  <si>
    <t>B32.3.R</t>
  </si>
  <si>
    <t>Jistič B32/3</t>
  </si>
  <si>
    <t>2131808165</t>
  </si>
  <si>
    <t>B40.R</t>
  </si>
  <si>
    <t>Jistič B40/3</t>
  </si>
  <si>
    <t>-1815499171</t>
  </si>
  <si>
    <t>741321003</t>
  </si>
  <si>
    <t>Montáž proudových chráničů dvoupólových nn do 25 A ve skříni se zapojením vodičů</t>
  </si>
  <si>
    <t>-1016436207</t>
  </si>
  <si>
    <t>Montáž proudových chráničů se zapojením vodičů dvoupólových nn do 25 A ve skříni</t>
  </si>
  <si>
    <t>https://podminky.urs.cz/item/CS_URS_2022_02/741321003</t>
  </si>
  <si>
    <t>2+21</t>
  </si>
  <si>
    <t>JC.RC10</t>
  </si>
  <si>
    <t>Jistič s chráničem C10/003</t>
  </si>
  <si>
    <t>254318437</t>
  </si>
  <si>
    <t>JC.RB16</t>
  </si>
  <si>
    <t>Jistič s chráničem B16/003</t>
  </si>
  <si>
    <t>1084081750</t>
  </si>
  <si>
    <t>741322072</t>
  </si>
  <si>
    <t>Montáž svodiče přepětí nn typ 2 třípólových dvoudílných s vložením modulu se zapojením vodičů</t>
  </si>
  <si>
    <t>-1488836972</t>
  </si>
  <si>
    <t>Montáž přepěťových ochran nn se zapojením vodičů svodiče přepětí – typ 2 třípólových dvoudílných s vložením modulu</t>
  </si>
  <si>
    <t>https://podminky.urs.cz/item/CS_URS_2022_02/741322072</t>
  </si>
  <si>
    <t>SVOD.R</t>
  </si>
  <si>
    <t>Svodič přepětí T2</t>
  </si>
  <si>
    <t>-124825945</t>
  </si>
  <si>
    <t>741331032</t>
  </si>
  <si>
    <t>Montáž elektroměru třífázového bez zapojení vodičů</t>
  </si>
  <si>
    <t>1200036255</t>
  </si>
  <si>
    <t>Montáž měřicích přístrojů bez zapojení vodičů elektroměru třífázového</t>
  </si>
  <si>
    <t>https://podminky.urs.cz/item/CS_URS_2022_02/741331032</t>
  </si>
  <si>
    <t>ELEKROM.R</t>
  </si>
  <si>
    <t>Elektroměr přímý ED310 DR, 3-fázový</t>
  </si>
  <si>
    <t>-818978181</t>
  </si>
  <si>
    <t>7419R102</t>
  </si>
  <si>
    <t>730179552</t>
  </si>
  <si>
    <t>3409_104.R</t>
  </si>
  <si>
    <t>261922886</t>
  </si>
  <si>
    <t>3409_105.R</t>
  </si>
  <si>
    <t>-740582242</t>
  </si>
  <si>
    <t>3409_106.R</t>
  </si>
  <si>
    <t>-995879801</t>
  </si>
  <si>
    <t>DMTZ.R</t>
  </si>
  <si>
    <t>Demontáž stávajících rozvodnic + 15%</t>
  </si>
  <si>
    <t>-1970870678</t>
  </si>
  <si>
    <t>741_3</t>
  </si>
  <si>
    <t>Elektroinstalace - uzemnění</t>
  </si>
  <si>
    <t>741410003</t>
  </si>
  <si>
    <t>Montáž vodič uzemňovací drát nebo lano D do 10 mm na povrchu</t>
  </si>
  <si>
    <t>1685084605</t>
  </si>
  <si>
    <t>Montáž uzemňovacího vedení s upevněním, propojením a připojením pomocí svorek na povrchu drátu nebo lana Ø do 10 mm</t>
  </si>
  <si>
    <t>https://podminky.urs.cz/item/CS_URS_2022_02/741410003</t>
  </si>
  <si>
    <t>FEZN.R</t>
  </si>
  <si>
    <t>Vodič FeZn 10</t>
  </si>
  <si>
    <t>-730493008</t>
  </si>
  <si>
    <t>741410021</t>
  </si>
  <si>
    <t>Montáž vodič uzemňovací pásek průřezu do 120 mm2 v městské zástavbě v zemi</t>
  </si>
  <si>
    <t>1533006487</t>
  </si>
  <si>
    <t>Montáž uzemňovacího vedení s upevněním, propojením a připojením pomocí svorek v zemi s izolací spojů pásku průřezu do 120 mm2 v městské zástavbě</t>
  </si>
  <si>
    <t>https://podminky.urs.cz/item/CS_URS_2022_02/741410021</t>
  </si>
  <si>
    <t>PZ.R</t>
  </si>
  <si>
    <t>pás zemnící 30x4mm FeZn</t>
  </si>
  <si>
    <t>1501313146</t>
  </si>
  <si>
    <t>741420051</t>
  </si>
  <si>
    <t>Montáž vedení hromosvodné-úhelník nebo trubka s držáky do zdiva</t>
  </si>
  <si>
    <t>187455118</t>
  </si>
  <si>
    <t>Montáž hromosvodného vedení ochranných prvků úhelníků nebo trubek s držáky do zdiva</t>
  </si>
  <si>
    <t>https://podminky.urs.cz/item/CS_URS_2022_02/741420051</t>
  </si>
  <si>
    <t>35441830.R</t>
  </si>
  <si>
    <t>úhelník ochranný na ochranu svodu - 1700mm, FeZn</t>
  </si>
  <si>
    <t>-766431041</t>
  </si>
  <si>
    <t>741420101</t>
  </si>
  <si>
    <t>Montáž držáků oddáleného vedení do zdiva</t>
  </si>
  <si>
    <t>-1895446749</t>
  </si>
  <si>
    <t>Montáž oddáleného vedení držáků do zdiva</t>
  </si>
  <si>
    <t>https://podminky.urs.cz/item/CS_URS_2022_02/741420101</t>
  </si>
  <si>
    <t>35441836.R</t>
  </si>
  <si>
    <t>držák ochranného úhelníku do zdiva, FeZn</t>
  </si>
  <si>
    <t>-360978250</t>
  </si>
  <si>
    <t>7419_R002</t>
  </si>
  <si>
    <t>Zem. práce pro uzemnění (výkop,montáž, cihla, provaření,asfaltový nátěr,zához,úprava terénu)</t>
  </si>
  <si>
    <t>-178111152</t>
  </si>
  <si>
    <t>7419R103.R</t>
  </si>
  <si>
    <t>Kompletační činnost (s montáží) + 1,5%</t>
  </si>
  <si>
    <t>-1989172869</t>
  </si>
  <si>
    <t>3409_107.R</t>
  </si>
  <si>
    <t>-865491092</t>
  </si>
  <si>
    <t>3409_108.R</t>
  </si>
  <si>
    <t>-2061229533</t>
  </si>
  <si>
    <t>3409_109.R</t>
  </si>
  <si>
    <t>1213775636</t>
  </si>
  <si>
    <t>741_9</t>
  </si>
  <si>
    <t>Elektroinstalace - ostatní</t>
  </si>
  <si>
    <t>741810003</t>
  </si>
  <si>
    <t>Celková prohlídka elektrického rozvodu a zařízení přes 0,5 do 1 milionu Kč</t>
  </si>
  <si>
    <t>373281364</t>
  </si>
  <si>
    <t>Zkoušky a prohlídky elektrických rozvodů a zařízení celková prohlídka a vyhotovení revizní zprávy pro objem montážních prací přes 500 do 1000 tis. Kč</t>
  </si>
  <si>
    <t>https://podminky.urs.cz/item/CS_URS_2022_02/741810003</t>
  </si>
  <si>
    <t>9419R011</t>
  </si>
  <si>
    <t>Ostatní náklady zhotovitele uvedené níže, pokud nejsou zahrnuty v jiných položkách tohoto soupisu:</t>
  </si>
  <si>
    <t>soub</t>
  </si>
  <si>
    <t>327575466</t>
  </si>
  <si>
    <t>"Kolaudační souhlas (rozhodnutí) a to vč.všech příslušných podkladů jako např. výsledky zkoušek</t>
  </si>
  <si>
    <t>"Technické listy výrobků a materiálů, prohlášení o shodě, certifikáty, záruční listy, atd.</t>
  </si>
  <si>
    <t>"Průkaz způsobilosti určeného technického zařízení (UTZ)</t>
  </si>
  <si>
    <t>"Doklady (osvědčení o bezpečnosti nezávislého pozorovatele) podle prováděcího nařízení komise EU č.402/2013</t>
  </si>
  <si>
    <t>"Stanoviska dotčených orgánů státní správy a vlastníků (provozovatelů) veřejné dopravní a technické infrastruktury</t>
  </si>
  <si>
    <t>"Správní poplatky</t>
  </si>
  <si>
    <t xml:space="preserve">"Celkem "  1</t>
  </si>
  <si>
    <t>9419R012</t>
  </si>
  <si>
    <t xml:space="preserve">Technická řešení - návrh a projednání kolizí se skrytými konstrukcemi, vč.nákladů souvisejících s technickým řešením případných kolizí stavby se skrytými konstrukcemi, které projektant nemohl předvídat </t>
  </si>
  <si>
    <t>37891887</t>
  </si>
  <si>
    <t>9419R013</t>
  </si>
  <si>
    <t>Součinnost s ostatními zúčastněnými stranami: se zástupci objednatele, projektanta, TDI, AD, koordinátora bezpečnosti</t>
  </si>
  <si>
    <t>-1132230164</t>
  </si>
  <si>
    <t>E.2.11 - Hromosvod</t>
  </si>
  <si>
    <t>M - Práce a dodávky M</t>
  </si>
  <si>
    <t xml:space="preserve">    21-M - Elektromontáže</t>
  </si>
  <si>
    <t>741.R1</t>
  </si>
  <si>
    <t>ÚV stabilní krabice pro zkušební svorku nástěnná, víko se symbolem zemnění</t>
  </si>
  <si>
    <t>1180189857</t>
  </si>
  <si>
    <t>741.R10</t>
  </si>
  <si>
    <t>Průchodka střechou</t>
  </si>
  <si>
    <t>1616501839</t>
  </si>
  <si>
    <t>741.R11</t>
  </si>
  <si>
    <t>Podpůrná trubka GFK/ALs jímacím hrotem 3,2m/1m, vč.příslušenství</t>
  </si>
  <si>
    <t>-403994592</t>
  </si>
  <si>
    <t>741.R12</t>
  </si>
  <si>
    <t>Upevňovací objímka s upínacím páskem pro trubku GFK/Al</t>
  </si>
  <si>
    <t>616752782</t>
  </si>
  <si>
    <t>741.R13</t>
  </si>
  <si>
    <t>Podpěra vedení plastová pro vodič HVI 23mm</t>
  </si>
  <si>
    <t>-1197581093</t>
  </si>
  <si>
    <t>741.R14</t>
  </si>
  <si>
    <t>Vodič HVI long s vysokonapěťovou ochranou 23mm šedý</t>
  </si>
  <si>
    <t>876321556</t>
  </si>
  <si>
    <t>741.R15</t>
  </si>
  <si>
    <t>Podpěra vedení PVHVI pro montáž na stěnu plastová s PE podložkou</t>
  </si>
  <si>
    <t>1367085749</t>
  </si>
  <si>
    <t>741.R16</t>
  </si>
  <si>
    <t>Sada připojovacích prvků pro vodič HVI uvnitř podpůrné trubky pro oba konce</t>
  </si>
  <si>
    <t>-1534090615</t>
  </si>
  <si>
    <t>741.R17</t>
  </si>
  <si>
    <t>Svorka PA pro vodič HVI long</t>
  </si>
  <si>
    <t>-2003908709</t>
  </si>
  <si>
    <t>741.R2</t>
  </si>
  <si>
    <t>Zkušební svorka SZD</t>
  </si>
  <si>
    <t>1137315084</t>
  </si>
  <si>
    <t>741.R3</t>
  </si>
  <si>
    <t>Svorka spojovací SS</t>
  </si>
  <si>
    <t>599593476</t>
  </si>
  <si>
    <t>741.R4</t>
  </si>
  <si>
    <t>Svorka křížová SKD</t>
  </si>
  <si>
    <t>-1593495900</t>
  </si>
  <si>
    <t>741.R5</t>
  </si>
  <si>
    <t>Značkovací štítek</t>
  </si>
  <si>
    <t>-295243181</t>
  </si>
  <si>
    <t>741.R6</t>
  </si>
  <si>
    <t>Vodič tvrzený AlMgSi 8</t>
  </si>
  <si>
    <t>-1048831997</t>
  </si>
  <si>
    <t>741.R7</t>
  </si>
  <si>
    <t>Svorka UNI na potrubí s páskem</t>
  </si>
  <si>
    <t>1353989302</t>
  </si>
  <si>
    <t>741.R8</t>
  </si>
  <si>
    <t>Držák mezi střešní krokve vč.příslušenství</t>
  </si>
  <si>
    <t>-1600127553</t>
  </si>
  <si>
    <t>741.R9</t>
  </si>
  <si>
    <t>Podpůrná trubka GFK/AL s jímacím hrotem 1,955m/1m, vč.příslušenství</t>
  </si>
  <si>
    <t>-258639557</t>
  </si>
  <si>
    <t>7419R103</t>
  </si>
  <si>
    <t>-1692341747</t>
  </si>
  <si>
    <t>"1,5%"1</t>
  </si>
  <si>
    <t>-600262294</t>
  </si>
  <si>
    <t>"3%"1</t>
  </si>
  <si>
    <t>-62246310</t>
  </si>
  <si>
    <t>"2%"1</t>
  </si>
  <si>
    <t>-591110147</t>
  </si>
  <si>
    <t>Práce a dodávky M</t>
  </si>
  <si>
    <t>21-M</t>
  </si>
  <si>
    <t>Elektromontáže</t>
  </si>
  <si>
    <t>210280001.R</t>
  </si>
  <si>
    <t>Zkoušky a prohlídky el rozvodů a zařízení celková prohlídka pro objem montážních prací do 100 tis Kč vč. UTZ</t>
  </si>
  <si>
    <t>316128781</t>
  </si>
  <si>
    <t>Zkoušky a prohlídky elektrických rozvodů a zařízení celková prohlídka, zkoušení, měření a vyhotovení revizní zprávy pro objem montážních prací do 100 tisíc Kč vč.průkazu UTZ</t>
  </si>
  <si>
    <t>ON - Ostatní náklady</t>
  </si>
  <si>
    <t>075002000.R</t>
  </si>
  <si>
    <t>Ochranná pásma dle situace - ztížené podmínky zemních prací</t>
  </si>
  <si>
    <t>1024</t>
  </si>
  <si>
    <t>-1670609283</t>
  </si>
  <si>
    <t>091003000.R</t>
  </si>
  <si>
    <t xml:space="preserve">Ostatní náklady bez rozlišení-vytyčení podzemních inženýrských sítí  a zařízení v dotčeném území</t>
  </si>
  <si>
    <t>65611280</t>
  </si>
  <si>
    <t>Ostatní náklady bez rozlišení-vytyčení podzemních inženýrských sítí a zařízení v dotčeném území</t>
  </si>
  <si>
    <t>041903000.R</t>
  </si>
  <si>
    <t>Dozor jiné osoby- ornitologický dozor dle stanoviska Slezské ornitologické společnosti</t>
  </si>
  <si>
    <t>1261488568</t>
  </si>
  <si>
    <t>094002000.R</t>
  </si>
  <si>
    <t>Ostatní náklady související s výstavbou- zabezpečení prostoru nástupiště při demoličních pracech, výměně krytiny, čištění fasády a sloupů dle TZ-mobilní oplocení s plachtou)</t>
  </si>
  <si>
    <t>-1231561275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</si>
  <si>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</si>
  <si>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</si>
  <si>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</si>
  <si>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</si>
  <si>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</si>
  <si>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</si>
  <si>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013254000.RDSPS</t>
  </si>
  <si>
    <t>Dokumentace skutečného provedení stavby - listinná forma</t>
  </si>
  <si>
    <t>kpt</t>
  </si>
  <si>
    <t>-985761391</t>
  </si>
  <si>
    <t>013254000.REL</t>
  </si>
  <si>
    <t>Dokumentace skutečného provedení stavby - elektronická forma</t>
  </si>
  <si>
    <t>-1439580804</t>
  </si>
  <si>
    <t>P</t>
  </si>
  <si>
    <t>Poznámka k položce:_x000d_
2 ks DVD, uzavřená (PDF) a otevřená forma (.DWG)</t>
  </si>
  <si>
    <t>013254000.RGED</t>
  </si>
  <si>
    <t xml:space="preserve">Geodetická dokumentace skutečného provedení stavby </t>
  </si>
  <si>
    <t>312755605</t>
  </si>
  <si>
    <t>04110300R</t>
  </si>
  <si>
    <t>Ostatní dokumentace - notifikace</t>
  </si>
  <si>
    <t>2039607444</t>
  </si>
  <si>
    <t>04140300R</t>
  </si>
  <si>
    <t>Ostatní dokumentace - osvědčení o bezpečnosti</t>
  </si>
  <si>
    <t>-1594015313</t>
  </si>
  <si>
    <t>094103R</t>
  </si>
  <si>
    <t xml:space="preserve">Publicita Správy železnic v rozsahu dle ZTP </t>
  </si>
  <si>
    <t>-1521237022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</si>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</sst>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251101" TargetMode="External" /><Relationship Id="rId2" Type="http://schemas.openxmlformats.org/officeDocument/2006/relationships/hyperlink" Target="https://podminky.urs.cz/item/CS_URS_2022_02/132251252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71201231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174151101" TargetMode="External" /><Relationship Id="rId7" Type="http://schemas.openxmlformats.org/officeDocument/2006/relationships/hyperlink" Target="https://podminky.urs.cz/item/CS_URS_2022_02/175111101" TargetMode="External" /><Relationship Id="rId8" Type="http://schemas.openxmlformats.org/officeDocument/2006/relationships/hyperlink" Target="https://podminky.urs.cz/item/CS_URS_2022_02/451572111" TargetMode="External" /><Relationship Id="rId9" Type="http://schemas.openxmlformats.org/officeDocument/2006/relationships/hyperlink" Target="https://podminky.urs.cz/item/CS_URS_2022_02/452311151" TargetMode="External" /><Relationship Id="rId10" Type="http://schemas.openxmlformats.org/officeDocument/2006/relationships/hyperlink" Target="https://podminky.urs.cz/item/CS_URS_2022_02/871313121" TargetMode="External" /><Relationship Id="rId11" Type="http://schemas.openxmlformats.org/officeDocument/2006/relationships/hyperlink" Target="https://podminky.urs.cz/item/CS_URS_2022_02/877275211" TargetMode="External" /><Relationship Id="rId12" Type="http://schemas.openxmlformats.org/officeDocument/2006/relationships/hyperlink" Target="https://podminky.urs.cz/item/CS_URS_2022_02/877315211" TargetMode="External" /><Relationship Id="rId13" Type="http://schemas.openxmlformats.org/officeDocument/2006/relationships/hyperlink" Target="https://podminky.urs.cz/item/CS_URS_2022_02/890311811" TargetMode="External" /><Relationship Id="rId14" Type="http://schemas.openxmlformats.org/officeDocument/2006/relationships/hyperlink" Target="https://podminky.urs.cz/item/CS_URS_2022_02/894812202" TargetMode="External" /><Relationship Id="rId15" Type="http://schemas.openxmlformats.org/officeDocument/2006/relationships/hyperlink" Target="https://podminky.urs.cz/item/CS_URS_2022_02/894812203" TargetMode="External" /><Relationship Id="rId16" Type="http://schemas.openxmlformats.org/officeDocument/2006/relationships/hyperlink" Target="https://podminky.urs.cz/item/CS_URS_2022_02/894812231" TargetMode="External" /><Relationship Id="rId17" Type="http://schemas.openxmlformats.org/officeDocument/2006/relationships/hyperlink" Target="https://podminky.urs.cz/item/CS_URS_2022_02/894812241" TargetMode="External" /><Relationship Id="rId18" Type="http://schemas.openxmlformats.org/officeDocument/2006/relationships/hyperlink" Target="https://podminky.urs.cz/item/CS_URS_2022_02/894812249" TargetMode="External" /><Relationship Id="rId19" Type="http://schemas.openxmlformats.org/officeDocument/2006/relationships/hyperlink" Target="https://podminky.urs.cz/item/CS_URS_2022_02/894812251" TargetMode="External" /><Relationship Id="rId20" Type="http://schemas.openxmlformats.org/officeDocument/2006/relationships/hyperlink" Target="https://podminky.urs.cz/item/CS_URS_2022_02/899722111" TargetMode="External" /><Relationship Id="rId21" Type="http://schemas.openxmlformats.org/officeDocument/2006/relationships/hyperlink" Target="https://podminky.urs.cz/item/CS_URS_2022_02/113107043" TargetMode="External" /><Relationship Id="rId22" Type="http://schemas.openxmlformats.org/officeDocument/2006/relationships/hyperlink" Target="https://podminky.urs.cz/item/CS_URS_2022_02/919735113" TargetMode="External" /><Relationship Id="rId23" Type="http://schemas.openxmlformats.org/officeDocument/2006/relationships/hyperlink" Target="https://podminky.urs.cz/item/CS_URS_2022_02/997221141" TargetMode="External" /><Relationship Id="rId24" Type="http://schemas.openxmlformats.org/officeDocument/2006/relationships/hyperlink" Target="https://podminky.urs.cz/item/CS_URS_2022_02/997221571" TargetMode="External" /><Relationship Id="rId25" Type="http://schemas.openxmlformats.org/officeDocument/2006/relationships/hyperlink" Target="https://podminky.urs.cz/item/CS_URS_2022_02/997221579" TargetMode="External" /><Relationship Id="rId26" Type="http://schemas.openxmlformats.org/officeDocument/2006/relationships/hyperlink" Target="https://podminky.urs.cz/item/CS_URS_2022_02/997221612" TargetMode="External" /><Relationship Id="rId27" Type="http://schemas.openxmlformats.org/officeDocument/2006/relationships/hyperlink" Target="https://podminky.urs.cz/item/CS_URS_2022_02/997221625" TargetMode="External" /><Relationship Id="rId28" Type="http://schemas.openxmlformats.org/officeDocument/2006/relationships/hyperlink" Target="https://podminky.urs.cz/item/CS_URS_2022_02/997221645" TargetMode="External" /><Relationship Id="rId29" Type="http://schemas.openxmlformats.org/officeDocument/2006/relationships/hyperlink" Target="https://podminky.urs.cz/item/CS_URS_2022_02/998225111" TargetMode="External" /><Relationship Id="rId30" Type="http://schemas.openxmlformats.org/officeDocument/2006/relationships/hyperlink" Target="https://podminky.urs.cz/item/CS_URS_2022_02/998276101" TargetMode="External" /><Relationship Id="rId31" Type="http://schemas.openxmlformats.org/officeDocument/2006/relationships/hyperlink" Target="https://podminky.urs.cz/item/CS_URS_2022_02/721242106" TargetMode="External" /><Relationship Id="rId32" Type="http://schemas.openxmlformats.org/officeDocument/2006/relationships/hyperlink" Target="https://podminky.urs.cz/item/CS_URS_2022_02/721242804" TargetMode="External" /><Relationship Id="rId33" Type="http://schemas.openxmlformats.org/officeDocument/2006/relationships/hyperlink" Target="https://podminky.urs.cz/item/CS_URS_2022_02/721249116" TargetMode="External" /><Relationship Id="rId34" Type="http://schemas.openxmlformats.org/officeDocument/2006/relationships/hyperlink" Target="https://podminky.urs.cz/item/CS_URS_2022_02/99872120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311105" TargetMode="External" /><Relationship Id="rId2" Type="http://schemas.openxmlformats.org/officeDocument/2006/relationships/hyperlink" Target="https://podminky.urs.cz/item/CS_URS_2022_02/181411141" TargetMode="External" /><Relationship Id="rId3" Type="http://schemas.openxmlformats.org/officeDocument/2006/relationships/hyperlink" Target="https://podminky.urs.cz/item/CS_URS_2022_02/339921132" TargetMode="External" /><Relationship Id="rId4" Type="http://schemas.openxmlformats.org/officeDocument/2006/relationships/hyperlink" Target="https://podminky.urs.cz/item/CS_URS_2022_02/564861011" TargetMode="External" /><Relationship Id="rId5" Type="http://schemas.openxmlformats.org/officeDocument/2006/relationships/hyperlink" Target="https://podminky.urs.cz/item/CS_URS_2022_02/564871011" TargetMode="External" /><Relationship Id="rId6" Type="http://schemas.openxmlformats.org/officeDocument/2006/relationships/hyperlink" Target="https://podminky.urs.cz/item/CS_URS_2022_02/596211110" TargetMode="External" /><Relationship Id="rId7" Type="http://schemas.openxmlformats.org/officeDocument/2006/relationships/hyperlink" Target="https://podminky.urs.cz/item/CS_URS_2022_02/916231213" TargetMode="External" /><Relationship Id="rId8" Type="http://schemas.openxmlformats.org/officeDocument/2006/relationships/hyperlink" Target="https://podminky.urs.cz/item/CS_URS_2022_02/998223011" TargetMode="External" /><Relationship Id="rId9" Type="http://schemas.openxmlformats.org/officeDocument/2006/relationships/hyperlink" Target="https://podminky.urs.cz/item/CS_URS_2022_02/HZS1292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3151101" TargetMode="External" /><Relationship Id="rId2" Type="http://schemas.openxmlformats.org/officeDocument/2006/relationships/hyperlink" Target="https://podminky.urs.cz/item/CS_URS_2022_02/275313511" TargetMode="External" /><Relationship Id="rId3" Type="http://schemas.openxmlformats.org/officeDocument/2006/relationships/hyperlink" Target="https://podminky.urs.cz/item/CS_URS_2022_02/273321311" TargetMode="External" /><Relationship Id="rId4" Type="http://schemas.openxmlformats.org/officeDocument/2006/relationships/hyperlink" Target="https://podminky.urs.cz/item/CS_URS_2022_02/273362021" TargetMode="External" /><Relationship Id="rId5" Type="http://schemas.openxmlformats.org/officeDocument/2006/relationships/hyperlink" Target="https://podminky.urs.cz/item/CS_URS_2022_02/311232014" TargetMode="External" /><Relationship Id="rId6" Type="http://schemas.openxmlformats.org/officeDocument/2006/relationships/hyperlink" Target="https://podminky.urs.cz/item/CS_URS_2022_02/317234410" TargetMode="External" /><Relationship Id="rId7" Type="http://schemas.openxmlformats.org/officeDocument/2006/relationships/hyperlink" Target="https://podminky.urs.cz/item/CS_URS_2022_02/317941121" TargetMode="External" /><Relationship Id="rId8" Type="http://schemas.openxmlformats.org/officeDocument/2006/relationships/hyperlink" Target="https://podminky.urs.cz/item/CS_URS_2022_02/317142422" TargetMode="External" /><Relationship Id="rId9" Type="http://schemas.openxmlformats.org/officeDocument/2006/relationships/hyperlink" Target="https://podminky.urs.cz/item/CS_URS_2022_02/319201321" TargetMode="External" /><Relationship Id="rId10" Type="http://schemas.openxmlformats.org/officeDocument/2006/relationships/hyperlink" Target="https://podminky.urs.cz/item/CS_URS_2022_02/319231213" TargetMode="External" /><Relationship Id="rId11" Type="http://schemas.openxmlformats.org/officeDocument/2006/relationships/hyperlink" Target="https://podminky.urs.cz/item/CS_URS_2022_02/340271025" TargetMode="External" /><Relationship Id="rId12" Type="http://schemas.openxmlformats.org/officeDocument/2006/relationships/hyperlink" Target="https://podminky.urs.cz/item/CS_URS_2022_02/340271045" TargetMode="External" /><Relationship Id="rId13" Type="http://schemas.openxmlformats.org/officeDocument/2006/relationships/hyperlink" Target="https://podminky.urs.cz/item/CS_URS_2022_02/346244381" TargetMode="External" /><Relationship Id="rId14" Type="http://schemas.openxmlformats.org/officeDocument/2006/relationships/hyperlink" Target="https://podminky.urs.cz/item/CS_URS_2022_02/342272225" TargetMode="External" /><Relationship Id="rId15" Type="http://schemas.openxmlformats.org/officeDocument/2006/relationships/hyperlink" Target="https://podminky.urs.cz/item/CS_URS_2022_02/612131101" TargetMode="External" /><Relationship Id="rId16" Type="http://schemas.openxmlformats.org/officeDocument/2006/relationships/hyperlink" Target="https://podminky.urs.cz/item/CS_URS_2022_02/612142001" TargetMode="External" /><Relationship Id="rId17" Type="http://schemas.openxmlformats.org/officeDocument/2006/relationships/hyperlink" Target="https://podminky.urs.cz/item/CS_URS_2022_02/612322141" TargetMode="External" /><Relationship Id="rId18" Type="http://schemas.openxmlformats.org/officeDocument/2006/relationships/hyperlink" Target="https://podminky.urs.cz/item/CS_URS_2022_02/612325223" TargetMode="External" /><Relationship Id="rId19" Type="http://schemas.openxmlformats.org/officeDocument/2006/relationships/hyperlink" Target="https://podminky.urs.cz/item/CS_URS_2022_02/612325225" TargetMode="External" /><Relationship Id="rId20" Type="http://schemas.openxmlformats.org/officeDocument/2006/relationships/hyperlink" Target="https://podminky.urs.cz/item/CS_URS_2022_02/629995201" TargetMode="External" /><Relationship Id="rId21" Type="http://schemas.openxmlformats.org/officeDocument/2006/relationships/hyperlink" Target="https://podminky.urs.cz/item/CS_URS_2022_02/629995215" TargetMode="External" /><Relationship Id="rId22" Type="http://schemas.openxmlformats.org/officeDocument/2006/relationships/hyperlink" Target="https://podminky.urs.cz/item/CS_URS_2022_02/622635021" TargetMode="External" /><Relationship Id="rId23" Type="http://schemas.openxmlformats.org/officeDocument/2006/relationships/hyperlink" Target="https://podminky.urs.cz/item/CS_URS_2022_02/622635041" TargetMode="External" /><Relationship Id="rId24" Type="http://schemas.openxmlformats.org/officeDocument/2006/relationships/hyperlink" Target="https://podminky.urs.cz/item/CS_URS_2022_02/632450133" TargetMode="External" /><Relationship Id="rId25" Type="http://schemas.openxmlformats.org/officeDocument/2006/relationships/hyperlink" Target="https://podminky.urs.cz/item/CS_URS_2022_02/632481213" TargetMode="External" /><Relationship Id="rId26" Type="http://schemas.openxmlformats.org/officeDocument/2006/relationships/hyperlink" Target="https://podminky.urs.cz/item/CS_URS_2022_02/635211121" TargetMode="External" /><Relationship Id="rId27" Type="http://schemas.openxmlformats.org/officeDocument/2006/relationships/hyperlink" Target="https://podminky.urs.cz/item/CS_URS_2022_02/642942611" TargetMode="External" /><Relationship Id="rId28" Type="http://schemas.openxmlformats.org/officeDocument/2006/relationships/hyperlink" Target="https://podminky.urs.cz/item/CS_URS_2022_02/642945111" TargetMode="External" /><Relationship Id="rId29" Type="http://schemas.openxmlformats.org/officeDocument/2006/relationships/hyperlink" Target="https://podminky.urs.cz/item/CS_URS_2022_02/644941112" TargetMode="External" /><Relationship Id="rId30" Type="http://schemas.openxmlformats.org/officeDocument/2006/relationships/hyperlink" Target="https://podminky.urs.cz/item/CS_URS_2022_02/941111111" TargetMode="External" /><Relationship Id="rId31" Type="http://schemas.openxmlformats.org/officeDocument/2006/relationships/hyperlink" Target="https://podminky.urs.cz/item/CS_URS_2022_02/941111211" TargetMode="External" /><Relationship Id="rId32" Type="http://schemas.openxmlformats.org/officeDocument/2006/relationships/hyperlink" Target="https://podminky.urs.cz/item/CS_URS_2022_02/941111811" TargetMode="External" /><Relationship Id="rId33" Type="http://schemas.openxmlformats.org/officeDocument/2006/relationships/hyperlink" Target="https://podminky.urs.cz/item/CS_URS_2022_02/946111112" TargetMode="External" /><Relationship Id="rId34" Type="http://schemas.openxmlformats.org/officeDocument/2006/relationships/hyperlink" Target="https://podminky.urs.cz/item/CS_URS_2022_02/946111212" TargetMode="External" /><Relationship Id="rId35" Type="http://schemas.openxmlformats.org/officeDocument/2006/relationships/hyperlink" Target="https://podminky.urs.cz/item/CS_URS_2022_02/946111812" TargetMode="External" /><Relationship Id="rId36" Type="http://schemas.openxmlformats.org/officeDocument/2006/relationships/hyperlink" Target="https://podminky.urs.cz/item/CS_URS_2022_02/949101112" TargetMode="External" /><Relationship Id="rId37" Type="http://schemas.openxmlformats.org/officeDocument/2006/relationships/hyperlink" Target="https://podminky.urs.cz/item/CS_URS_2022_02/952901111" TargetMode="External" /><Relationship Id="rId38" Type="http://schemas.openxmlformats.org/officeDocument/2006/relationships/hyperlink" Target="https://podminky.urs.cz/item/CS_URS_2022_02/952902611" TargetMode="External" /><Relationship Id="rId39" Type="http://schemas.openxmlformats.org/officeDocument/2006/relationships/hyperlink" Target="https://podminky.urs.cz/item/CS_URS_2022_02/962031132" TargetMode="External" /><Relationship Id="rId40" Type="http://schemas.openxmlformats.org/officeDocument/2006/relationships/hyperlink" Target="https://podminky.urs.cz/item/CS_URS_2022_02/962032241" TargetMode="External" /><Relationship Id="rId41" Type="http://schemas.openxmlformats.org/officeDocument/2006/relationships/hyperlink" Target="https://podminky.urs.cz/item/CS_URS_2022_02/962032641" TargetMode="External" /><Relationship Id="rId42" Type="http://schemas.openxmlformats.org/officeDocument/2006/relationships/hyperlink" Target="https://podminky.urs.cz/item/CS_URS_2022_02/968072244" TargetMode="External" /><Relationship Id="rId43" Type="http://schemas.openxmlformats.org/officeDocument/2006/relationships/hyperlink" Target="https://podminky.urs.cz/item/CS_URS_2022_02/968072455" TargetMode="External" /><Relationship Id="rId44" Type="http://schemas.openxmlformats.org/officeDocument/2006/relationships/hyperlink" Target="https://podminky.urs.cz/item/CS_URS_2022_02/971033331" TargetMode="External" /><Relationship Id="rId45" Type="http://schemas.openxmlformats.org/officeDocument/2006/relationships/hyperlink" Target="https://podminky.urs.cz/item/CS_URS_2022_02/971033431" TargetMode="External" /><Relationship Id="rId46" Type="http://schemas.openxmlformats.org/officeDocument/2006/relationships/hyperlink" Target="https://podminky.urs.cz/item/CS_URS_2022_02/971024461" TargetMode="External" /><Relationship Id="rId47" Type="http://schemas.openxmlformats.org/officeDocument/2006/relationships/hyperlink" Target="https://podminky.urs.cz/item/CS_URS_2022_02/971033641" TargetMode="External" /><Relationship Id="rId48" Type="http://schemas.openxmlformats.org/officeDocument/2006/relationships/hyperlink" Target="https://podminky.urs.cz/item/CS_URS_2022_02/973031325" TargetMode="External" /><Relationship Id="rId49" Type="http://schemas.openxmlformats.org/officeDocument/2006/relationships/hyperlink" Target="https://podminky.urs.cz/item/CS_URS_2022_02/973031346" TargetMode="External" /><Relationship Id="rId50" Type="http://schemas.openxmlformats.org/officeDocument/2006/relationships/hyperlink" Target="https://podminky.urs.cz/item/CS_URS_2022_02/965081213" TargetMode="External" /><Relationship Id="rId51" Type="http://schemas.openxmlformats.org/officeDocument/2006/relationships/hyperlink" Target="https://podminky.urs.cz/item/CS_URS_2022_02/965041431" TargetMode="External" /><Relationship Id="rId52" Type="http://schemas.openxmlformats.org/officeDocument/2006/relationships/hyperlink" Target="https://podminky.urs.cz/item/CS_URS_2022_02/965041441" TargetMode="External" /><Relationship Id="rId53" Type="http://schemas.openxmlformats.org/officeDocument/2006/relationships/hyperlink" Target="https://podminky.urs.cz/item/CS_URS_2022_02/978011191" TargetMode="External" /><Relationship Id="rId54" Type="http://schemas.openxmlformats.org/officeDocument/2006/relationships/hyperlink" Target="https://podminky.urs.cz/item/CS_URS_2022_02/978013191" TargetMode="External" /><Relationship Id="rId55" Type="http://schemas.openxmlformats.org/officeDocument/2006/relationships/hyperlink" Target="https://podminky.urs.cz/item/CS_URS_2022_02/978059541" TargetMode="External" /><Relationship Id="rId56" Type="http://schemas.openxmlformats.org/officeDocument/2006/relationships/hyperlink" Target="https://podminky.urs.cz/item/CS_URS_2022_01/997006512" TargetMode="External" /><Relationship Id="rId57" Type="http://schemas.openxmlformats.org/officeDocument/2006/relationships/hyperlink" Target="https://podminky.urs.cz/item/CS_URS_2022_01/997006519" TargetMode="External" /><Relationship Id="rId58" Type="http://schemas.openxmlformats.org/officeDocument/2006/relationships/hyperlink" Target="https://podminky.urs.cz/item/CS_URS_2022_02/997013212" TargetMode="External" /><Relationship Id="rId59" Type="http://schemas.openxmlformats.org/officeDocument/2006/relationships/hyperlink" Target="https://podminky.urs.cz/item/CS_URS_2022_01/997013603" TargetMode="External" /><Relationship Id="rId60" Type="http://schemas.openxmlformats.org/officeDocument/2006/relationships/hyperlink" Target="https://podminky.urs.cz/item/CS_URS_2022_01/997013631" TargetMode="External" /><Relationship Id="rId61" Type="http://schemas.openxmlformats.org/officeDocument/2006/relationships/hyperlink" Target="https://podminky.urs.cz/item/CS_URS_2022_01/997013811" TargetMode="External" /><Relationship Id="rId62" Type="http://schemas.openxmlformats.org/officeDocument/2006/relationships/hyperlink" Target="https://podminky.urs.cz/item/CS_URS_2022_01/997013863" TargetMode="External" /><Relationship Id="rId63" Type="http://schemas.openxmlformats.org/officeDocument/2006/relationships/hyperlink" Target="https://podminky.urs.cz/item/CS_URS_2022_01/997013871" TargetMode="External" /><Relationship Id="rId64" Type="http://schemas.openxmlformats.org/officeDocument/2006/relationships/hyperlink" Target="https://podminky.urs.cz/item/CS_URS_2022_02/998011002" TargetMode="External" /><Relationship Id="rId65" Type="http://schemas.openxmlformats.org/officeDocument/2006/relationships/hyperlink" Target="https://podminky.urs.cz/item/CS_URS_2022_02/711111001" TargetMode="External" /><Relationship Id="rId66" Type="http://schemas.openxmlformats.org/officeDocument/2006/relationships/hyperlink" Target="https://podminky.urs.cz/item/CS_URS_2022_02/711112001" TargetMode="External" /><Relationship Id="rId67" Type="http://schemas.openxmlformats.org/officeDocument/2006/relationships/hyperlink" Target="https://podminky.urs.cz/item/CS_URS_2022_02/711113117" TargetMode="External" /><Relationship Id="rId68" Type="http://schemas.openxmlformats.org/officeDocument/2006/relationships/hyperlink" Target="https://podminky.urs.cz/item/CS_URS_2022_02/711113127" TargetMode="External" /><Relationship Id="rId69" Type="http://schemas.openxmlformats.org/officeDocument/2006/relationships/hyperlink" Target="https://podminky.urs.cz/item/CS_URS_2022_02/711141559" TargetMode="External" /><Relationship Id="rId70" Type="http://schemas.openxmlformats.org/officeDocument/2006/relationships/hyperlink" Target="https://podminky.urs.cz/item/CS_URS_2022_02/711142559" TargetMode="External" /><Relationship Id="rId71" Type="http://schemas.openxmlformats.org/officeDocument/2006/relationships/hyperlink" Target="https://podminky.urs.cz/item/CS_URS_2022_02/998711101" TargetMode="External" /><Relationship Id="rId72" Type="http://schemas.openxmlformats.org/officeDocument/2006/relationships/hyperlink" Target="https://podminky.urs.cz/item/CS_URS_2022_02/998711181" TargetMode="External" /><Relationship Id="rId73" Type="http://schemas.openxmlformats.org/officeDocument/2006/relationships/hyperlink" Target="https://podminky.urs.cz/item/CS_URS_2022_02/712640861" TargetMode="External" /><Relationship Id="rId74" Type="http://schemas.openxmlformats.org/officeDocument/2006/relationships/hyperlink" Target="https://podminky.urs.cz/item/CS_URS_2022_02/713120814" TargetMode="External" /><Relationship Id="rId75" Type="http://schemas.openxmlformats.org/officeDocument/2006/relationships/hyperlink" Target="https://podminky.urs.cz/item/CS_URS_2022_02/713121111" TargetMode="External" /><Relationship Id="rId76" Type="http://schemas.openxmlformats.org/officeDocument/2006/relationships/hyperlink" Target="https://podminky.urs.cz/item/CS_URS_2022_02/713121131" TargetMode="External" /><Relationship Id="rId77" Type="http://schemas.openxmlformats.org/officeDocument/2006/relationships/hyperlink" Target="https://podminky.urs.cz/item/CS_URS_2022_02/998713101" TargetMode="External" /><Relationship Id="rId78" Type="http://schemas.openxmlformats.org/officeDocument/2006/relationships/hyperlink" Target="https://podminky.urs.cz/item/CS_URS_2022_02/998713181" TargetMode="External" /><Relationship Id="rId79" Type="http://schemas.openxmlformats.org/officeDocument/2006/relationships/hyperlink" Target="https://podminky.urs.cz/item/CS_URS_2022_02/721210817" TargetMode="External" /><Relationship Id="rId80" Type="http://schemas.openxmlformats.org/officeDocument/2006/relationships/hyperlink" Target="https://podminky.urs.cz/item/CS_URS_2022_02/725210821" TargetMode="External" /><Relationship Id="rId81" Type="http://schemas.openxmlformats.org/officeDocument/2006/relationships/hyperlink" Target="https://podminky.urs.cz/item/CS_URS_2022_02/725220832" TargetMode="External" /><Relationship Id="rId82" Type="http://schemas.openxmlformats.org/officeDocument/2006/relationships/hyperlink" Target="https://podminky.urs.cz/item/CS_URS_2022_02/725820801" TargetMode="External" /><Relationship Id="rId83" Type="http://schemas.openxmlformats.org/officeDocument/2006/relationships/hyperlink" Target="https://podminky.urs.cz/item/CS_URS_2022_02/762082230" TargetMode="External" /><Relationship Id="rId84" Type="http://schemas.openxmlformats.org/officeDocument/2006/relationships/hyperlink" Target="https://podminky.urs.cz/item/CS_URS_2022_02/762331812" TargetMode="External" /><Relationship Id="rId85" Type="http://schemas.openxmlformats.org/officeDocument/2006/relationships/hyperlink" Target="https://podminky.urs.cz/item/CS_URS_2022_02/762331813" TargetMode="External" /><Relationship Id="rId86" Type="http://schemas.openxmlformats.org/officeDocument/2006/relationships/hyperlink" Target="https://podminky.urs.cz/item/CS_URS_2022_02/762332132" TargetMode="External" /><Relationship Id="rId87" Type="http://schemas.openxmlformats.org/officeDocument/2006/relationships/hyperlink" Target="https://podminky.urs.cz/item/CS_URS_2022_02/762332133" TargetMode="External" /><Relationship Id="rId88" Type="http://schemas.openxmlformats.org/officeDocument/2006/relationships/hyperlink" Target="https://podminky.urs.cz/item/CS_URS_2022_02/762341210" TargetMode="External" /><Relationship Id="rId89" Type="http://schemas.openxmlformats.org/officeDocument/2006/relationships/hyperlink" Target="https://podminky.urs.cz/item/CS_URS_2022_02/762341260" TargetMode="External" /><Relationship Id="rId90" Type="http://schemas.openxmlformats.org/officeDocument/2006/relationships/hyperlink" Target="https://podminky.urs.cz/item/CS_URS_2022_02/762341811" TargetMode="External" /><Relationship Id="rId91" Type="http://schemas.openxmlformats.org/officeDocument/2006/relationships/hyperlink" Target="https://podminky.urs.cz/item/CS_URS_2022_02/762342314" TargetMode="External" /><Relationship Id="rId92" Type="http://schemas.openxmlformats.org/officeDocument/2006/relationships/hyperlink" Target="https://podminky.urs.cz/item/CS_URS_2022_02/762342441" TargetMode="External" /><Relationship Id="rId93" Type="http://schemas.openxmlformats.org/officeDocument/2006/relationships/hyperlink" Target="https://podminky.urs.cz/item/CS_URS_2022_02/762395000" TargetMode="External" /><Relationship Id="rId94" Type="http://schemas.openxmlformats.org/officeDocument/2006/relationships/hyperlink" Target="https://podminky.urs.cz/item/CS_URS_2022_02/762512261" TargetMode="External" /><Relationship Id="rId95" Type="http://schemas.openxmlformats.org/officeDocument/2006/relationships/hyperlink" Target="https://podminky.urs.cz/item/CS_URS_2022_02/762522812" TargetMode="External" /><Relationship Id="rId96" Type="http://schemas.openxmlformats.org/officeDocument/2006/relationships/hyperlink" Target="https://podminky.urs.cz/item/CS_URS_2022_02/762595001" TargetMode="External" /><Relationship Id="rId97" Type="http://schemas.openxmlformats.org/officeDocument/2006/relationships/hyperlink" Target="https://podminky.urs.cz/item/CS_URS_2022_02/762811410" TargetMode="External" /><Relationship Id="rId98" Type="http://schemas.openxmlformats.org/officeDocument/2006/relationships/hyperlink" Target="https://podminky.urs.cz/item/CS_URS_2022_02/998762102" TargetMode="External" /><Relationship Id="rId99" Type="http://schemas.openxmlformats.org/officeDocument/2006/relationships/hyperlink" Target="https://podminky.urs.cz/item/CS_URS_2022_02/998762181" TargetMode="External" /><Relationship Id="rId100" Type="http://schemas.openxmlformats.org/officeDocument/2006/relationships/hyperlink" Target="https://podminky.urs.cz/item/CS_URS_2022_02/763131511" TargetMode="External" /><Relationship Id="rId101" Type="http://schemas.openxmlformats.org/officeDocument/2006/relationships/hyperlink" Target="https://podminky.urs.cz/item/CS_URS_2022_02/763131551" TargetMode="External" /><Relationship Id="rId102" Type="http://schemas.openxmlformats.org/officeDocument/2006/relationships/hyperlink" Target="https://podminky.urs.cz/item/CS_URS_2022_02/763231822" TargetMode="External" /><Relationship Id="rId103" Type="http://schemas.openxmlformats.org/officeDocument/2006/relationships/hyperlink" Target="https://podminky.urs.cz/item/CS_URS_2022_02/998763301" TargetMode="External" /><Relationship Id="rId104" Type="http://schemas.openxmlformats.org/officeDocument/2006/relationships/hyperlink" Target="https://podminky.urs.cz/item/CS_URS_2022_02/998763381" TargetMode="External" /><Relationship Id="rId105" Type="http://schemas.openxmlformats.org/officeDocument/2006/relationships/hyperlink" Target="https://podminky.urs.cz/item/CS_URS_2022_02/764001821" TargetMode="External" /><Relationship Id="rId106" Type="http://schemas.openxmlformats.org/officeDocument/2006/relationships/hyperlink" Target="https://podminky.urs.cz/item/CS_URS_2022_02/764001861" TargetMode="External" /><Relationship Id="rId107" Type="http://schemas.openxmlformats.org/officeDocument/2006/relationships/hyperlink" Target="https://podminky.urs.cz/item/CS_URS_2022_02/764002801" TargetMode="External" /><Relationship Id="rId108" Type="http://schemas.openxmlformats.org/officeDocument/2006/relationships/hyperlink" Target="https://podminky.urs.cz/item/CS_URS_2022_02/764002812" TargetMode="External" /><Relationship Id="rId109" Type="http://schemas.openxmlformats.org/officeDocument/2006/relationships/hyperlink" Target="https://podminky.urs.cz/item/CS_URS_2022_02/764002821" TargetMode="External" /><Relationship Id="rId110" Type="http://schemas.openxmlformats.org/officeDocument/2006/relationships/hyperlink" Target="https://podminky.urs.cz/item/CS_URS_2022_02/764002831" TargetMode="External" /><Relationship Id="rId111" Type="http://schemas.openxmlformats.org/officeDocument/2006/relationships/hyperlink" Target="https://podminky.urs.cz/item/CS_URS_2022_02/764002881" TargetMode="External" /><Relationship Id="rId112" Type="http://schemas.openxmlformats.org/officeDocument/2006/relationships/hyperlink" Target="https://podminky.urs.cz/item/CS_URS_2022_02/764003801" TargetMode="External" /><Relationship Id="rId113" Type="http://schemas.openxmlformats.org/officeDocument/2006/relationships/hyperlink" Target="https://podminky.urs.cz/item/CS_URS_2022_02/764004801" TargetMode="External" /><Relationship Id="rId114" Type="http://schemas.openxmlformats.org/officeDocument/2006/relationships/hyperlink" Target="https://podminky.urs.cz/item/CS_URS_2022_02/764004861" TargetMode="External" /><Relationship Id="rId115" Type="http://schemas.openxmlformats.org/officeDocument/2006/relationships/hyperlink" Target="https://podminky.urs.cz/item/CS_URS_2022_02/764212635" TargetMode="External" /><Relationship Id="rId116" Type="http://schemas.openxmlformats.org/officeDocument/2006/relationships/hyperlink" Target="https://podminky.urs.cz/item/CS_URS_2022_02/764212664" TargetMode="External" /><Relationship Id="rId117" Type="http://schemas.openxmlformats.org/officeDocument/2006/relationships/hyperlink" Target="https://podminky.urs.cz/item/CS_URS_2022_02/764213652" TargetMode="External" /><Relationship Id="rId118" Type="http://schemas.openxmlformats.org/officeDocument/2006/relationships/hyperlink" Target="https://podminky.urs.cz/item/CS_URS_2022_02/764311616" TargetMode="External" /><Relationship Id="rId119" Type="http://schemas.openxmlformats.org/officeDocument/2006/relationships/hyperlink" Target="https://podminky.urs.cz/item/CS_URS_2022_02/764511602" TargetMode="External" /><Relationship Id="rId120" Type="http://schemas.openxmlformats.org/officeDocument/2006/relationships/hyperlink" Target="https://podminky.urs.cz/item/CS_URS_2022_02/764511643" TargetMode="External" /><Relationship Id="rId121" Type="http://schemas.openxmlformats.org/officeDocument/2006/relationships/hyperlink" Target="https://podminky.urs.cz/item/CS_URS_2022_02/764518623" TargetMode="External" /><Relationship Id="rId122" Type="http://schemas.openxmlformats.org/officeDocument/2006/relationships/hyperlink" Target="https://podminky.urs.cz/item/CS_URS_2022_02/998764202" TargetMode="External" /><Relationship Id="rId123" Type="http://schemas.openxmlformats.org/officeDocument/2006/relationships/hyperlink" Target="https://podminky.urs.cz/item/CS_URS_2022_02/765133001" TargetMode="External" /><Relationship Id="rId124" Type="http://schemas.openxmlformats.org/officeDocument/2006/relationships/hyperlink" Target="https://podminky.urs.cz/item/CS_URS_2022_02/765133017" TargetMode="External" /><Relationship Id="rId125" Type="http://schemas.openxmlformats.org/officeDocument/2006/relationships/hyperlink" Target="https://podminky.urs.cz/item/CS_URS_2022_02/765133025" TargetMode="External" /><Relationship Id="rId126" Type="http://schemas.openxmlformats.org/officeDocument/2006/relationships/hyperlink" Target="https://podminky.urs.cz/item/CS_URS_2022_02/765133035" TargetMode="External" /><Relationship Id="rId127" Type="http://schemas.openxmlformats.org/officeDocument/2006/relationships/hyperlink" Target="https://podminky.urs.cz/item/CS_URS_2022_02/765135213" TargetMode="External" /><Relationship Id="rId128" Type="http://schemas.openxmlformats.org/officeDocument/2006/relationships/hyperlink" Target="https://podminky.urs.cz/item/CS_URS_2022_02/765191023" TargetMode="External" /><Relationship Id="rId129" Type="http://schemas.openxmlformats.org/officeDocument/2006/relationships/hyperlink" Target="https://podminky.urs.cz/item/CS_URS_2022_02/998765102" TargetMode="External" /><Relationship Id="rId130" Type="http://schemas.openxmlformats.org/officeDocument/2006/relationships/hyperlink" Target="https://podminky.urs.cz/item/CS_URS_2022_02/998765181" TargetMode="External" /><Relationship Id="rId131" Type="http://schemas.openxmlformats.org/officeDocument/2006/relationships/hyperlink" Target="https://podminky.urs.cz/item/CS_URS_2022_02/766421821" TargetMode="External" /><Relationship Id="rId132" Type="http://schemas.openxmlformats.org/officeDocument/2006/relationships/hyperlink" Target="https://podminky.urs.cz/item/CS_URS_2022_02/766660001" TargetMode="External" /><Relationship Id="rId133" Type="http://schemas.openxmlformats.org/officeDocument/2006/relationships/hyperlink" Target="https://podminky.urs.cz/item/CS_URS_2022_02/766660021" TargetMode="External" /><Relationship Id="rId134" Type="http://schemas.openxmlformats.org/officeDocument/2006/relationships/hyperlink" Target="https://podminky.urs.cz/item/CS_URS_2022_02/766660729" TargetMode="External" /><Relationship Id="rId135" Type="http://schemas.openxmlformats.org/officeDocument/2006/relationships/hyperlink" Target="https://podminky.urs.cz/item/CS_URS_2022_02/998766202" TargetMode="External" /><Relationship Id="rId136" Type="http://schemas.openxmlformats.org/officeDocument/2006/relationships/hyperlink" Target="https://podminky.urs.cz/item/CS_URS_2022_02/998767201" TargetMode="External" /><Relationship Id="rId137" Type="http://schemas.openxmlformats.org/officeDocument/2006/relationships/hyperlink" Target="https://podminky.urs.cz/item/CS_URS_2022_02/771111011" TargetMode="External" /><Relationship Id="rId138" Type="http://schemas.openxmlformats.org/officeDocument/2006/relationships/hyperlink" Target="https://podminky.urs.cz/item/CS_URS_2022_02/771121011" TargetMode="External" /><Relationship Id="rId139" Type="http://schemas.openxmlformats.org/officeDocument/2006/relationships/hyperlink" Target="https://podminky.urs.cz/item/CS_URS_2022_02/771151022" TargetMode="External" /><Relationship Id="rId140" Type="http://schemas.openxmlformats.org/officeDocument/2006/relationships/hyperlink" Target="https://podminky.urs.cz/item/CS_URS_2022_02/771574115" TargetMode="External" /><Relationship Id="rId141" Type="http://schemas.openxmlformats.org/officeDocument/2006/relationships/hyperlink" Target="https://podminky.urs.cz/item/CS_URS_2022_02/771577111" TargetMode="External" /><Relationship Id="rId142" Type="http://schemas.openxmlformats.org/officeDocument/2006/relationships/hyperlink" Target="https://podminky.urs.cz/item/CS_URS_2022_02/771577114" TargetMode="External" /><Relationship Id="rId143" Type="http://schemas.openxmlformats.org/officeDocument/2006/relationships/hyperlink" Target="https://podminky.urs.cz/item/CS_URS_2022_02/998771101" TargetMode="External" /><Relationship Id="rId144" Type="http://schemas.openxmlformats.org/officeDocument/2006/relationships/hyperlink" Target="https://podminky.urs.cz/item/CS_URS_2022_02/998771181" TargetMode="External" /><Relationship Id="rId145" Type="http://schemas.openxmlformats.org/officeDocument/2006/relationships/hyperlink" Target="https://podminky.urs.cz/item/CS_URS_2022_02/776201811" TargetMode="External" /><Relationship Id="rId146" Type="http://schemas.openxmlformats.org/officeDocument/2006/relationships/hyperlink" Target="https://podminky.urs.cz/item/CS_URS_2022_02/781121011" TargetMode="External" /><Relationship Id="rId147" Type="http://schemas.openxmlformats.org/officeDocument/2006/relationships/hyperlink" Target="https://podminky.urs.cz/item/CS_URS_2022_02/781474115" TargetMode="External" /><Relationship Id="rId148" Type="http://schemas.openxmlformats.org/officeDocument/2006/relationships/hyperlink" Target="https://podminky.urs.cz/item/CS_URS_2022_02/781477111" TargetMode="External" /><Relationship Id="rId149" Type="http://schemas.openxmlformats.org/officeDocument/2006/relationships/hyperlink" Target="https://podminky.urs.cz/item/CS_URS_2022_02/781477114" TargetMode="External" /><Relationship Id="rId150" Type="http://schemas.openxmlformats.org/officeDocument/2006/relationships/hyperlink" Target="https://podminky.urs.cz/item/CS_URS_2022_02/781494511" TargetMode="External" /><Relationship Id="rId151" Type="http://schemas.openxmlformats.org/officeDocument/2006/relationships/hyperlink" Target="https://podminky.urs.cz/item/CS_URS_2022_02/781734111" TargetMode="External" /><Relationship Id="rId152" Type="http://schemas.openxmlformats.org/officeDocument/2006/relationships/hyperlink" Target="https://podminky.urs.cz/item/CS_URS_2022_02/781739191" TargetMode="External" /><Relationship Id="rId153" Type="http://schemas.openxmlformats.org/officeDocument/2006/relationships/hyperlink" Target="https://podminky.urs.cz/item/CS_URS_2022_02/781739194" TargetMode="External" /><Relationship Id="rId154" Type="http://schemas.openxmlformats.org/officeDocument/2006/relationships/hyperlink" Target="https://podminky.urs.cz/item/CS_URS_2022_02/998781101" TargetMode="External" /><Relationship Id="rId155" Type="http://schemas.openxmlformats.org/officeDocument/2006/relationships/hyperlink" Target="https://podminky.urs.cz/item/CS_URS_2022_02/998781181" TargetMode="External" /><Relationship Id="rId156" Type="http://schemas.openxmlformats.org/officeDocument/2006/relationships/hyperlink" Target="https://podminky.urs.cz/item/CS_URS_2022_02/783223021" TargetMode="External" /><Relationship Id="rId157" Type="http://schemas.openxmlformats.org/officeDocument/2006/relationships/hyperlink" Target="https://podminky.urs.cz/item/CS_URS_2022_02/783223121" TargetMode="External" /><Relationship Id="rId158" Type="http://schemas.openxmlformats.org/officeDocument/2006/relationships/hyperlink" Target="https://podminky.urs.cz/item/CS_URS_2022_02/783224101" TargetMode="External" /><Relationship Id="rId159" Type="http://schemas.openxmlformats.org/officeDocument/2006/relationships/hyperlink" Target="https://podminky.urs.cz/item/CS_URS_2022_02/783227101" TargetMode="External" /><Relationship Id="rId160" Type="http://schemas.openxmlformats.org/officeDocument/2006/relationships/hyperlink" Target="https://podminky.urs.cz/item/CS_URS_2022_02/783228111" TargetMode="External" /><Relationship Id="rId161" Type="http://schemas.openxmlformats.org/officeDocument/2006/relationships/hyperlink" Target="https://podminky.urs.cz/item/CS_URS_2022_02/783301313" TargetMode="External" /><Relationship Id="rId162" Type="http://schemas.openxmlformats.org/officeDocument/2006/relationships/hyperlink" Target="https://podminky.urs.cz/item/CS_URS_2022_02/783315101" TargetMode="External" /><Relationship Id="rId163" Type="http://schemas.openxmlformats.org/officeDocument/2006/relationships/hyperlink" Target="https://podminky.urs.cz/item/CS_URS_2022_02/783317101" TargetMode="External" /><Relationship Id="rId164" Type="http://schemas.openxmlformats.org/officeDocument/2006/relationships/hyperlink" Target="https://podminky.urs.cz/item/CS_URS_2022_02/783846533" TargetMode="External" /><Relationship Id="rId165" Type="http://schemas.openxmlformats.org/officeDocument/2006/relationships/hyperlink" Target="https://podminky.urs.cz/item/CS_URS_2022_02/784161401" TargetMode="External" /><Relationship Id="rId166" Type="http://schemas.openxmlformats.org/officeDocument/2006/relationships/hyperlink" Target="https://podminky.urs.cz/item/CS_URS_2022_02/784181121" TargetMode="External" /><Relationship Id="rId167" Type="http://schemas.openxmlformats.org/officeDocument/2006/relationships/hyperlink" Target="https://podminky.urs.cz/item/CS_URS_2022_02/784211111" TargetMode="External" /><Relationship Id="rId168" Type="http://schemas.openxmlformats.org/officeDocument/2006/relationships/hyperlink" Target="https://podminky.urs.cz/item/CS_URS_2022_02/789212112" TargetMode="External" /><Relationship Id="rId169" Type="http://schemas.openxmlformats.org/officeDocument/2006/relationships/hyperlink" Target="https://podminky.urs.cz/item/CS_URS_2022_02/789326311" TargetMode="External" /><Relationship Id="rId170" Type="http://schemas.openxmlformats.org/officeDocument/2006/relationships/hyperlink" Target="https://podminky.urs.cz/item/CS_URS_2022_02/789326316" TargetMode="External" /><Relationship Id="rId171" Type="http://schemas.openxmlformats.org/officeDocument/2006/relationships/hyperlink" Target="https://podminky.urs.cz/item/CS_URS_2022_02/789326321" TargetMode="External" /><Relationship Id="rId172" Type="http://schemas.openxmlformats.org/officeDocument/2006/relationships/hyperlink" Target="https://podminky.urs.cz/item/CS_URS_2022_02/HZS1292" TargetMode="External" /><Relationship Id="rId17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06512" TargetMode="External" /><Relationship Id="rId2" Type="http://schemas.openxmlformats.org/officeDocument/2006/relationships/hyperlink" Target="https://podminky.urs.cz/item/CS_URS_2022_01/997006519" TargetMode="External" /><Relationship Id="rId3" Type="http://schemas.openxmlformats.org/officeDocument/2006/relationships/hyperlink" Target="https://podminky.urs.cz/item/CS_URS_2022_01/997013602" TargetMode="External" /><Relationship Id="rId4" Type="http://schemas.openxmlformats.org/officeDocument/2006/relationships/hyperlink" Target="https://podminky.urs.cz/item/CS_URS_2022_01/997013603" TargetMode="External" /><Relationship Id="rId5" Type="http://schemas.openxmlformats.org/officeDocument/2006/relationships/hyperlink" Target="https://podminky.urs.cz/item/CS_URS_2022_01/997013631" TargetMode="External" /><Relationship Id="rId6" Type="http://schemas.openxmlformats.org/officeDocument/2006/relationships/hyperlink" Target="https://podminky.urs.cz/item/CS_URS_2022_01/997013811" TargetMode="External" /><Relationship Id="rId7" Type="http://schemas.openxmlformats.org/officeDocument/2006/relationships/hyperlink" Target="https://podminky.urs.cz/item/CS_URS_2022_01/997013821" TargetMode="External" /><Relationship Id="rId8" Type="http://schemas.openxmlformats.org/officeDocument/2006/relationships/hyperlink" Target="https://podminky.urs.cz/item/CS_URS_2022_01/997013863" TargetMode="External" /><Relationship Id="rId9" Type="http://schemas.openxmlformats.org/officeDocument/2006/relationships/hyperlink" Target="https://podminky.urs.cz/item/CS_URS_2022_01/997013871" TargetMode="External" /><Relationship Id="rId10" Type="http://schemas.openxmlformats.org/officeDocument/2006/relationships/hyperlink" Target="https://podminky.urs.cz/item/CS_URS_2022_02/981011315" TargetMode="External" /><Relationship Id="rId11" Type="http://schemas.openxmlformats.org/officeDocument/2006/relationships/hyperlink" Target="https://podminky.urs.cz/item/CS_URS_2022_02/981511114" TargetMode="External" /><Relationship Id="rId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612135101" TargetMode="External" /><Relationship Id="rId2" Type="http://schemas.openxmlformats.org/officeDocument/2006/relationships/hyperlink" Target="https://podminky.urs.cz/item/CS_URS_2022_02/631311134" TargetMode="External" /><Relationship Id="rId3" Type="http://schemas.openxmlformats.org/officeDocument/2006/relationships/hyperlink" Target="https://podminky.urs.cz/item/CS_URS_2022_02/949101111" TargetMode="External" /><Relationship Id="rId4" Type="http://schemas.openxmlformats.org/officeDocument/2006/relationships/hyperlink" Target="https://podminky.urs.cz/item/CS_URS_2022_02/965042241" TargetMode="External" /><Relationship Id="rId5" Type="http://schemas.openxmlformats.org/officeDocument/2006/relationships/hyperlink" Target="https://podminky.urs.cz/item/CS_URS_2022_02/974031154" TargetMode="External" /><Relationship Id="rId6" Type="http://schemas.openxmlformats.org/officeDocument/2006/relationships/hyperlink" Target="https://podminky.urs.cz/item/CS_URS_2022_02/977131119" TargetMode="External" /><Relationship Id="rId7" Type="http://schemas.openxmlformats.org/officeDocument/2006/relationships/hyperlink" Target="https://podminky.urs.cz/item/CS_URS_2022_02/997013211" TargetMode="External" /><Relationship Id="rId8" Type="http://schemas.openxmlformats.org/officeDocument/2006/relationships/hyperlink" Target="https://podminky.urs.cz/item/CS_URS_2022_02/997013501" TargetMode="External" /><Relationship Id="rId9" Type="http://schemas.openxmlformats.org/officeDocument/2006/relationships/hyperlink" Target="https://podminky.urs.cz/item/CS_URS_2022_02/997013511" TargetMode="External" /><Relationship Id="rId10" Type="http://schemas.openxmlformats.org/officeDocument/2006/relationships/hyperlink" Target="https://podminky.urs.cz/item/CS_URS_2022_02/997013861" TargetMode="External" /><Relationship Id="rId11" Type="http://schemas.openxmlformats.org/officeDocument/2006/relationships/hyperlink" Target="https://podminky.urs.cz/item/CS_URS_2022_02/997013871" TargetMode="External" /><Relationship Id="rId12" Type="http://schemas.openxmlformats.org/officeDocument/2006/relationships/hyperlink" Target="https://podminky.urs.cz/item/CS_URS_2022_02/998011001" TargetMode="External" /><Relationship Id="rId13" Type="http://schemas.openxmlformats.org/officeDocument/2006/relationships/hyperlink" Target="https://podminky.urs.cz/item/CS_URS_2022_02/721140806" TargetMode="External" /><Relationship Id="rId14" Type="http://schemas.openxmlformats.org/officeDocument/2006/relationships/hyperlink" Target="https://podminky.urs.cz/item/CS_URS_2022_02/721174025" TargetMode="External" /><Relationship Id="rId15" Type="http://schemas.openxmlformats.org/officeDocument/2006/relationships/hyperlink" Target="https://podminky.urs.cz/item/CS_URS_2022_02/721174042" TargetMode="External" /><Relationship Id="rId16" Type="http://schemas.openxmlformats.org/officeDocument/2006/relationships/hyperlink" Target="https://podminky.urs.cz/item/CS_URS_2022_02/721174043" TargetMode="External" /><Relationship Id="rId17" Type="http://schemas.openxmlformats.org/officeDocument/2006/relationships/hyperlink" Target="https://podminky.urs.cz/item/CS_URS_2022_02/721194104" TargetMode="External" /><Relationship Id="rId18" Type="http://schemas.openxmlformats.org/officeDocument/2006/relationships/hyperlink" Target="https://podminky.urs.cz/item/CS_URS_2022_02/721194105" TargetMode="External" /><Relationship Id="rId19" Type="http://schemas.openxmlformats.org/officeDocument/2006/relationships/hyperlink" Target="https://podminky.urs.cz/item/CS_URS_2022_02/721194109" TargetMode="External" /><Relationship Id="rId20" Type="http://schemas.openxmlformats.org/officeDocument/2006/relationships/hyperlink" Target="https://podminky.urs.cz/item/CS_URS_2022_02/721273153" TargetMode="External" /><Relationship Id="rId21" Type="http://schemas.openxmlformats.org/officeDocument/2006/relationships/hyperlink" Target="https://podminky.urs.cz/item/CS_URS_2022_02/721290111" TargetMode="External" /><Relationship Id="rId22" Type="http://schemas.openxmlformats.org/officeDocument/2006/relationships/hyperlink" Target="https://podminky.urs.cz/item/CS_URS_2022_01/721290821" TargetMode="External" /><Relationship Id="rId23" Type="http://schemas.openxmlformats.org/officeDocument/2006/relationships/hyperlink" Target="https://podminky.urs.cz/item/CS_URS_2022_02/998721101" TargetMode="External" /><Relationship Id="rId24" Type="http://schemas.openxmlformats.org/officeDocument/2006/relationships/hyperlink" Target="https://podminky.urs.cz/item/CS_URS_2022_02/998721181" TargetMode="External" /><Relationship Id="rId25" Type="http://schemas.openxmlformats.org/officeDocument/2006/relationships/hyperlink" Target="https://podminky.urs.cz/item/CS_URS_2022_02/722174002" TargetMode="External" /><Relationship Id="rId26" Type="http://schemas.openxmlformats.org/officeDocument/2006/relationships/hyperlink" Target="https://podminky.urs.cz/item/CS_URS_2022_02/722174003" TargetMode="External" /><Relationship Id="rId27" Type="http://schemas.openxmlformats.org/officeDocument/2006/relationships/hyperlink" Target="https://podminky.urs.cz/item/CS_URS_2022_02/722181211" TargetMode="External" /><Relationship Id="rId28" Type="http://schemas.openxmlformats.org/officeDocument/2006/relationships/hyperlink" Target="https://podminky.urs.cz/item/CS_URS_2022_02/722181212" TargetMode="External" /><Relationship Id="rId29" Type="http://schemas.openxmlformats.org/officeDocument/2006/relationships/hyperlink" Target="https://podminky.urs.cz/item/CS_URS_2022_02/722181231" TargetMode="External" /><Relationship Id="rId30" Type="http://schemas.openxmlformats.org/officeDocument/2006/relationships/hyperlink" Target="https://podminky.urs.cz/item/CS_URS_2022_02/722181242" TargetMode="External" /><Relationship Id="rId31" Type="http://schemas.openxmlformats.org/officeDocument/2006/relationships/hyperlink" Target="https://podminky.urs.cz/item/CS_URS_2022_02/722190401" TargetMode="External" /><Relationship Id="rId32" Type="http://schemas.openxmlformats.org/officeDocument/2006/relationships/hyperlink" Target="https://podminky.urs.cz/item/CS_URS_2022_02/722220132" TargetMode="External" /><Relationship Id="rId33" Type="http://schemas.openxmlformats.org/officeDocument/2006/relationships/hyperlink" Target="https://podminky.urs.cz/item/CS_URS_2022_02/722224115" TargetMode="External" /><Relationship Id="rId34" Type="http://schemas.openxmlformats.org/officeDocument/2006/relationships/hyperlink" Target="https://podminky.urs.cz/item/CS_URS_2022_02/722231141" TargetMode="External" /><Relationship Id="rId35" Type="http://schemas.openxmlformats.org/officeDocument/2006/relationships/hyperlink" Target="https://podminky.urs.cz/item/CS_URS_2022_02/722232043" TargetMode="External" /><Relationship Id="rId36" Type="http://schemas.openxmlformats.org/officeDocument/2006/relationships/hyperlink" Target="https://podminky.urs.cz/item/CS_URS_2022_02/722232044" TargetMode="External" /><Relationship Id="rId37" Type="http://schemas.openxmlformats.org/officeDocument/2006/relationships/hyperlink" Target="https://podminky.urs.cz/item/CS_URS_2022_02/722239101" TargetMode="External" /><Relationship Id="rId38" Type="http://schemas.openxmlformats.org/officeDocument/2006/relationships/hyperlink" Target="https://podminky.urs.cz/item/CS_URS_2022_02/722239101" TargetMode="External" /><Relationship Id="rId39" Type="http://schemas.openxmlformats.org/officeDocument/2006/relationships/hyperlink" Target="https://podminky.urs.cz/item/CS_URS_2022_02/722239101" TargetMode="External" /><Relationship Id="rId40" Type="http://schemas.openxmlformats.org/officeDocument/2006/relationships/hyperlink" Target="https://podminky.urs.cz/item/CS_URS_2022_02/722239102" TargetMode="External" /><Relationship Id="rId41" Type="http://schemas.openxmlformats.org/officeDocument/2006/relationships/hyperlink" Target="https://podminky.urs.cz/item/CS_URS_2022_02/722239102" TargetMode="External" /><Relationship Id="rId42" Type="http://schemas.openxmlformats.org/officeDocument/2006/relationships/hyperlink" Target="https://podminky.urs.cz/item/CS_URS_2022_02/722262211" TargetMode="External" /><Relationship Id="rId43" Type="http://schemas.openxmlformats.org/officeDocument/2006/relationships/hyperlink" Target="https://podminky.urs.cz/item/CS_URS_2022_02/722290226" TargetMode="External" /><Relationship Id="rId44" Type="http://schemas.openxmlformats.org/officeDocument/2006/relationships/hyperlink" Target="https://podminky.urs.cz/item/CS_URS_2022_02/722290234" TargetMode="External" /><Relationship Id="rId45" Type="http://schemas.openxmlformats.org/officeDocument/2006/relationships/hyperlink" Target="https://podminky.urs.cz/item/CS_URS_2022_02/998722101" TargetMode="External" /><Relationship Id="rId46" Type="http://schemas.openxmlformats.org/officeDocument/2006/relationships/hyperlink" Target="https://podminky.urs.cz/item/CS_URS_2022_02/998722181" TargetMode="External" /><Relationship Id="rId47" Type="http://schemas.openxmlformats.org/officeDocument/2006/relationships/hyperlink" Target="https://podminky.urs.cz/item/CS_URS_2022_02/725110814" TargetMode="External" /><Relationship Id="rId48" Type="http://schemas.openxmlformats.org/officeDocument/2006/relationships/hyperlink" Target="https://podminky.urs.cz/item/CS_URS_2022_02/725112022" TargetMode="External" /><Relationship Id="rId49" Type="http://schemas.openxmlformats.org/officeDocument/2006/relationships/hyperlink" Target="https://podminky.urs.cz/item/CS_URS_2022_02/725210821" TargetMode="External" /><Relationship Id="rId50" Type="http://schemas.openxmlformats.org/officeDocument/2006/relationships/hyperlink" Target="https://podminky.urs.cz/item/CS_URS_2022_02/725211616" TargetMode="External" /><Relationship Id="rId51" Type="http://schemas.openxmlformats.org/officeDocument/2006/relationships/hyperlink" Target="https://podminky.urs.cz/item/CS_URS_2022_02/725220842" TargetMode="External" /><Relationship Id="rId52" Type="http://schemas.openxmlformats.org/officeDocument/2006/relationships/hyperlink" Target="https://podminky.urs.cz/item/CS_URS_2022_02/725241142" TargetMode="External" /><Relationship Id="rId53" Type="http://schemas.openxmlformats.org/officeDocument/2006/relationships/hyperlink" Target="https://podminky.urs.cz/item/CS_URS_2022_02/725310823" TargetMode="External" /><Relationship Id="rId54" Type="http://schemas.openxmlformats.org/officeDocument/2006/relationships/hyperlink" Target="https://podminky.urs.cz/item/CS_URS_2022_02/725311121" TargetMode="External" /><Relationship Id="rId55" Type="http://schemas.openxmlformats.org/officeDocument/2006/relationships/hyperlink" Target="https://podminky.urs.cz/item/CS_URS_2022_02/725330820" TargetMode="External" /><Relationship Id="rId56" Type="http://schemas.openxmlformats.org/officeDocument/2006/relationships/hyperlink" Target="https://podminky.urs.cz/item/CS_URS_2022_02/725531102" TargetMode="External" /><Relationship Id="rId57" Type="http://schemas.openxmlformats.org/officeDocument/2006/relationships/hyperlink" Target="https://podminky.urs.cz/item/CS_URS_2022_02/725532116" TargetMode="External" /><Relationship Id="rId58" Type="http://schemas.openxmlformats.org/officeDocument/2006/relationships/hyperlink" Target="https://podminky.urs.cz/item/CS_URS_2022_02/725820801" TargetMode="External" /><Relationship Id="rId59" Type="http://schemas.openxmlformats.org/officeDocument/2006/relationships/hyperlink" Target="https://podminky.urs.cz/item/CS_URS_2022_02/725820802" TargetMode="External" /><Relationship Id="rId60" Type="http://schemas.openxmlformats.org/officeDocument/2006/relationships/hyperlink" Target="https://podminky.urs.cz/item/CS_URS_2022_02/725821325" TargetMode="External" /><Relationship Id="rId61" Type="http://schemas.openxmlformats.org/officeDocument/2006/relationships/hyperlink" Target="https://podminky.urs.cz/item/CS_URS_2022_02/725822613" TargetMode="External" /><Relationship Id="rId62" Type="http://schemas.openxmlformats.org/officeDocument/2006/relationships/hyperlink" Target="https://podminky.urs.cz/item/CS_URS_2022_02/725849411" TargetMode="External" /><Relationship Id="rId63" Type="http://schemas.openxmlformats.org/officeDocument/2006/relationships/hyperlink" Target="https://podminky.urs.cz/item/CS_URS_2022_02/725862113" TargetMode="External" /><Relationship Id="rId64" Type="http://schemas.openxmlformats.org/officeDocument/2006/relationships/hyperlink" Target="https://podminky.urs.cz/item/CS_URS_2022_02/725869101" TargetMode="External" /><Relationship Id="rId65" Type="http://schemas.openxmlformats.org/officeDocument/2006/relationships/hyperlink" Target="https://podminky.urs.cz/item/CS_URS_2022_02/725869218" TargetMode="External" /><Relationship Id="rId66" Type="http://schemas.openxmlformats.org/officeDocument/2006/relationships/hyperlink" Target="https://podminky.urs.cz/item/CS_URS_2022_02/725980123" TargetMode="External" /><Relationship Id="rId67" Type="http://schemas.openxmlformats.org/officeDocument/2006/relationships/hyperlink" Target="https://podminky.urs.cz/item/CS_URS_2022_02/998725101" TargetMode="External" /><Relationship Id="rId68" Type="http://schemas.openxmlformats.org/officeDocument/2006/relationships/hyperlink" Target="https://podminky.urs.cz/item/CS_URS_2022_02/998725181" TargetMode="External" /><Relationship Id="rId69" Type="http://schemas.openxmlformats.org/officeDocument/2006/relationships/hyperlink" Target="https://podminky.urs.cz/item/CS_URS_2022_02/726111031" TargetMode="External" /><Relationship Id="rId70" Type="http://schemas.openxmlformats.org/officeDocument/2006/relationships/hyperlink" Target="https://podminky.urs.cz/item/CS_URS_2022_02/731341130" TargetMode="External" /><Relationship Id="rId71" Type="http://schemas.openxmlformats.org/officeDocument/2006/relationships/hyperlink" Target="https://podminky.urs.cz/item/CS_URS_2022_02/998731101" TargetMode="External" /><Relationship Id="rId72" Type="http://schemas.openxmlformats.org/officeDocument/2006/relationships/hyperlink" Target="https://podminky.urs.cz/item/CS_URS_2022_02/998731181" TargetMode="External" /><Relationship Id="rId73" Type="http://schemas.openxmlformats.org/officeDocument/2006/relationships/hyperlink" Target="https://podminky.urs.cz/item/CS_URS_2022_02/734421102" TargetMode="External" /><Relationship Id="rId74" Type="http://schemas.openxmlformats.org/officeDocument/2006/relationships/hyperlink" Target="https://podminky.urs.cz/item/CS_URS_2022_02/734494121" TargetMode="External" /><Relationship Id="rId75" Type="http://schemas.openxmlformats.org/officeDocument/2006/relationships/hyperlink" Target="https://podminky.urs.cz/item/CS_URS_2022_02/998734101" TargetMode="External" /><Relationship Id="rId76" Type="http://schemas.openxmlformats.org/officeDocument/2006/relationships/hyperlink" Target="https://podminky.urs.cz/item/CS_URS_2022_02/998734181" TargetMode="External" /><Relationship Id="rId77" Type="http://schemas.openxmlformats.org/officeDocument/2006/relationships/hyperlink" Target="https://podminky.urs.cz/item/CS_URS_2022_02/HZS2141" TargetMode="External" /><Relationship Id="rId78" Type="http://schemas.openxmlformats.org/officeDocument/2006/relationships/hyperlink" Target="https://podminky.urs.cz/item/CS_URS_2022_02/HZS2211" TargetMode="External" /><Relationship Id="rId79" Type="http://schemas.openxmlformats.org/officeDocument/2006/relationships/hyperlink" Target="https://podminky.urs.cz/item/CS_URS_2022_02/HZS4231" TargetMode="External" /><Relationship Id="rId8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49101111" TargetMode="External" /><Relationship Id="rId2" Type="http://schemas.openxmlformats.org/officeDocument/2006/relationships/hyperlink" Target="https://podminky.urs.cz/item/CS_URS_2022_02/751111011" TargetMode="External" /><Relationship Id="rId3" Type="http://schemas.openxmlformats.org/officeDocument/2006/relationships/hyperlink" Target="https://podminky.urs.cz/item/CS_URS_2022_02/751398021" TargetMode="External" /><Relationship Id="rId4" Type="http://schemas.openxmlformats.org/officeDocument/2006/relationships/hyperlink" Target="https://podminky.urs.cz/item/CS_URS_2022_02/751398031" TargetMode="External" /><Relationship Id="rId5" Type="http://schemas.openxmlformats.org/officeDocument/2006/relationships/hyperlink" Target="https://podminky.urs.cz/item/CS_URS_2022_02/751510041" TargetMode="External" /><Relationship Id="rId6" Type="http://schemas.openxmlformats.org/officeDocument/2006/relationships/hyperlink" Target="https://podminky.urs.cz/item/CS_URS_2022_02/751572101" TargetMode="External" /><Relationship Id="rId7" Type="http://schemas.openxmlformats.org/officeDocument/2006/relationships/hyperlink" Target="https://podminky.urs.cz/item/CS_URS_2022_02/998751101" TargetMode="External" /><Relationship Id="rId8" Type="http://schemas.openxmlformats.org/officeDocument/2006/relationships/hyperlink" Target="https://podminky.urs.cz/item/CS_URS_2022_02/998751181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32199100" TargetMode="External" /><Relationship Id="rId2" Type="http://schemas.openxmlformats.org/officeDocument/2006/relationships/hyperlink" Target="https://podminky.urs.cz/item/CS_URS_2022_02/735419125" TargetMode="External" /><Relationship Id="rId3" Type="http://schemas.openxmlformats.org/officeDocument/2006/relationships/hyperlink" Target="https://podminky.urs.cz/item/CS_URS_2022_02/741110003" TargetMode="External" /><Relationship Id="rId4" Type="http://schemas.openxmlformats.org/officeDocument/2006/relationships/hyperlink" Target="https://podminky.urs.cz/item/CS_URS_2022_02/741112001" TargetMode="External" /><Relationship Id="rId5" Type="http://schemas.openxmlformats.org/officeDocument/2006/relationships/hyperlink" Target="https://podminky.urs.cz/item/CS_URS_2022_02/741112061" TargetMode="External" /><Relationship Id="rId6" Type="http://schemas.openxmlformats.org/officeDocument/2006/relationships/hyperlink" Target="https://podminky.urs.cz/item/CS_URS_2022_02/741120001" TargetMode="External" /><Relationship Id="rId7" Type="http://schemas.openxmlformats.org/officeDocument/2006/relationships/hyperlink" Target="https://podminky.urs.cz/item/CS_URS_2022_02/741120003" TargetMode="External" /><Relationship Id="rId8" Type="http://schemas.openxmlformats.org/officeDocument/2006/relationships/hyperlink" Target="https://podminky.urs.cz/item/CS_URS_2022_02/741120101" TargetMode="External" /><Relationship Id="rId9" Type="http://schemas.openxmlformats.org/officeDocument/2006/relationships/hyperlink" Target="https://podminky.urs.cz/item/CS_URS_2022_02/741120301" TargetMode="External" /><Relationship Id="rId10" Type="http://schemas.openxmlformats.org/officeDocument/2006/relationships/hyperlink" Target="https://podminky.urs.cz/item/CS_URS_2022_02/741122015" TargetMode="External" /><Relationship Id="rId11" Type="http://schemas.openxmlformats.org/officeDocument/2006/relationships/hyperlink" Target="https://podminky.urs.cz/item/CS_URS_2022_02/741122016" TargetMode="External" /><Relationship Id="rId12" Type="http://schemas.openxmlformats.org/officeDocument/2006/relationships/hyperlink" Target="https://podminky.urs.cz/item/CS_URS_2022_02/741122031" TargetMode="External" /><Relationship Id="rId13" Type="http://schemas.openxmlformats.org/officeDocument/2006/relationships/hyperlink" Target="https://podminky.urs.cz/item/CS_URS_2022_02/741122032" TargetMode="External" /><Relationship Id="rId14" Type="http://schemas.openxmlformats.org/officeDocument/2006/relationships/hyperlink" Target="https://podminky.urs.cz/item/CS_URS_2022_02/741122033" TargetMode="External" /><Relationship Id="rId15" Type="http://schemas.openxmlformats.org/officeDocument/2006/relationships/hyperlink" Target="https://podminky.urs.cz/item/CS_URS_2022_02/741122143" TargetMode="External" /><Relationship Id="rId16" Type="http://schemas.openxmlformats.org/officeDocument/2006/relationships/hyperlink" Target="https://podminky.urs.cz/item/CS_URS_2022_02/741122144" TargetMode="External" /><Relationship Id="rId17" Type="http://schemas.openxmlformats.org/officeDocument/2006/relationships/hyperlink" Target="https://podminky.urs.cz/item/CS_URS_2022_02/741130021" TargetMode="External" /><Relationship Id="rId18" Type="http://schemas.openxmlformats.org/officeDocument/2006/relationships/hyperlink" Target="https://podminky.urs.cz/item/CS_URS_2022_02/741310201" TargetMode="External" /><Relationship Id="rId19" Type="http://schemas.openxmlformats.org/officeDocument/2006/relationships/hyperlink" Target="https://podminky.urs.cz/item/CS_URS_2022_02/741310231" TargetMode="External" /><Relationship Id="rId20" Type="http://schemas.openxmlformats.org/officeDocument/2006/relationships/hyperlink" Target="https://podminky.urs.cz/item/CS_URS_2022_02/741310233" TargetMode="External" /><Relationship Id="rId21" Type="http://schemas.openxmlformats.org/officeDocument/2006/relationships/hyperlink" Target="https://podminky.urs.cz/item/CS_URS_2022_02/741310238" TargetMode="External" /><Relationship Id="rId22" Type="http://schemas.openxmlformats.org/officeDocument/2006/relationships/hyperlink" Target="https://podminky.urs.cz/item/CS_URS_2022_02/741310239" TargetMode="External" /><Relationship Id="rId23" Type="http://schemas.openxmlformats.org/officeDocument/2006/relationships/hyperlink" Target="https://podminky.urs.cz/item/CS_URS_2022_02/741311021" TargetMode="External" /><Relationship Id="rId24" Type="http://schemas.openxmlformats.org/officeDocument/2006/relationships/hyperlink" Target="https://podminky.urs.cz/item/CS_URS_2022_02/741313043" TargetMode="External" /><Relationship Id="rId25" Type="http://schemas.openxmlformats.org/officeDocument/2006/relationships/hyperlink" Target="https://podminky.urs.cz/item/CS_URS_2022_02/741330731" TargetMode="External" /><Relationship Id="rId26" Type="http://schemas.openxmlformats.org/officeDocument/2006/relationships/hyperlink" Target="https://podminky.urs.cz/item/CS_URS_2022_02/741910121" TargetMode="External" /><Relationship Id="rId27" Type="http://schemas.openxmlformats.org/officeDocument/2006/relationships/hyperlink" Target="https://podminky.urs.cz/item/CS_URS_2022_02/741130001" TargetMode="External" /><Relationship Id="rId28" Type="http://schemas.openxmlformats.org/officeDocument/2006/relationships/hyperlink" Target="https://podminky.urs.cz/item/CS_URS_2022_02/741130003" TargetMode="External" /><Relationship Id="rId29" Type="http://schemas.openxmlformats.org/officeDocument/2006/relationships/hyperlink" Target="https://podminky.urs.cz/item/CS_URS_2022_02/741130004" TargetMode="External" /><Relationship Id="rId30" Type="http://schemas.openxmlformats.org/officeDocument/2006/relationships/hyperlink" Target="https://podminky.urs.cz/item/CS_URS_2022_02/741130005" TargetMode="External" /><Relationship Id="rId31" Type="http://schemas.openxmlformats.org/officeDocument/2006/relationships/hyperlink" Target="https://podminky.urs.cz/item/CS_URS_2022_02/741130006" TargetMode="External" /><Relationship Id="rId32" Type="http://schemas.openxmlformats.org/officeDocument/2006/relationships/hyperlink" Target="https://podminky.urs.cz/item/CS_URS_2022_02/741210003" TargetMode="External" /><Relationship Id="rId33" Type="http://schemas.openxmlformats.org/officeDocument/2006/relationships/hyperlink" Target="https://podminky.urs.cz/item/CS_URS_2022_02/741320105" TargetMode="External" /><Relationship Id="rId34" Type="http://schemas.openxmlformats.org/officeDocument/2006/relationships/hyperlink" Target="https://podminky.urs.cz/item/CS_URS_2022_02/741320115" TargetMode="External" /><Relationship Id="rId35" Type="http://schemas.openxmlformats.org/officeDocument/2006/relationships/hyperlink" Target="https://podminky.urs.cz/item/CS_URS_2022_02/741320165" TargetMode="External" /><Relationship Id="rId36" Type="http://schemas.openxmlformats.org/officeDocument/2006/relationships/hyperlink" Target="https://podminky.urs.cz/item/CS_URS_2022_02/741320175" TargetMode="External" /><Relationship Id="rId37" Type="http://schemas.openxmlformats.org/officeDocument/2006/relationships/hyperlink" Target="https://podminky.urs.cz/item/CS_URS_2022_02/741321003" TargetMode="External" /><Relationship Id="rId38" Type="http://schemas.openxmlformats.org/officeDocument/2006/relationships/hyperlink" Target="https://podminky.urs.cz/item/CS_URS_2022_02/741322072" TargetMode="External" /><Relationship Id="rId39" Type="http://schemas.openxmlformats.org/officeDocument/2006/relationships/hyperlink" Target="https://podminky.urs.cz/item/CS_URS_2022_02/741331032" TargetMode="External" /><Relationship Id="rId40" Type="http://schemas.openxmlformats.org/officeDocument/2006/relationships/hyperlink" Target="https://podminky.urs.cz/item/CS_URS_2022_02/741410003" TargetMode="External" /><Relationship Id="rId41" Type="http://schemas.openxmlformats.org/officeDocument/2006/relationships/hyperlink" Target="https://podminky.urs.cz/item/CS_URS_2022_02/741410021" TargetMode="External" /><Relationship Id="rId42" Type="http://schemas.openxmlformats.org/officeDocument/2006/relationships/hyperlink" Target="https://podminky.urs.cz/item/CS_URS_2022_02/741420051" TargetMode="External" /><Relationship Id="rId43" Type="http://schemas.openxmlformats.org/officeDocument/2006/relationships/hyperlink" Target="https://podminky.urs.cz/item/CS_URS_2022_02/741420101" TargetMode="External" /><Relationship Id="rId44" Type="http://schemas.openxmlformats.org/officeDocument/2006/relationships/hyperlink" Target="https://podminky.urs.cz/item/CS_URS_2022_02/741810003" TargetMode="External" /><Relationship Id="rId4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31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VVZ_BYST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Bystřice (Bystryca), nádražní budova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26. 7. 2022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ROUND(AG55+AG57+AG58+AG65+AG66,2)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ROUND(AS55+AS57+AS58+AS65+AS66,2)</f>
        <v>0</v>
      </c>
      <c r="AT54" s="108">
        <f>ROUND(SUM(AV54:AW54),2)</f>
        <v>0</v>
      </c>
      <c r="AU54" s="109">
        <f>ROUND(AU55+AU57+AU58+AU65+AU66,5)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ROUND(AZ55+AZ57+AZ58+AZ65+AZ66,2)</f>
        <v>0</v>
      </c>
      <c r="BA54" s="108">
        <f>ROUND(BA55+BA57+BA58+BA65+BA66,2)</f>
        <v>0</v>
      </c>
      <c r="BB54" s="108">
        <f>ROUND(BB55+BB57+BB58+BB65+BB66,2)</f>
        <v>0</v>
      </c>
      <c r="BC54" s="108">
        <f>ROUND(BC55+BC57+BC58+BC65+BC66,2)</f>
        <v>0</v>
      </c>
      <c r="BD54" s="110">
        <f>ROUND(BD55+BD57+BD58+BD65+BD66,2)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7"/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75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68</v>
      </c>
      <c r="BT55" s="125" t="s">
        <v>76</v>
      </c>
      <c r="BU55" s="125" t="s">
        <v>70</v>
      </c>
      <c r="BV55" s="125" t="s">
        <v>71</v>
      </c>
      <c r="BW55" s="125" t="s">
        <v>77</v>
      </c>
      <c r="BX55" s="125" t="s">
        <v>5</v>
      </c>
      <c r="CL55" s="125" t="s">
        <v>19</v>
      </c>
      <c r="CM55" s="125" t="s">
        <v>78</v>
      </c>
    </row>
    <row r="56" s="4" customFormat="1" ht="16.5" customHeight="1">
      <c r="A56" s="126" t="s">
        <v>79</v>
      </c>
      <c r="B56" s="65"/>
      <c r="C56" s="127"/>
      <c r="D56" s="127"/>
      <c r="E56" s="128" t="s">
        <v>80</v>
      </c>
      <c r="F56" s="128"/>
      <c r="G56" s="128"/>
      <c r="H56" s="128"/>
      <c r="I56" s="128"/>
      <c r="J56" s="127"/>
      <c r="K56" s="128" t="s">
        <v>81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'E.1.5.1 - Revize připojky...'!J32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'E.1.5.1 - Revize připojky...'!P94</f>
        <v>0</v>
      </c>
      <c r="AV56" s="132">
        <f>'E.1.5.1 - Revize připojky...'!J35</f>
        <v>0</v>
      </c>
      <c r="AW56" s="132">
        <f>'E.1.5.1 - Revize připojky...'!J36</f>
        <v>0</v>
      </c>
      <c r="AX56" s="132">
        <f>'E.1.5.1 - Revize připojky...'!J37</f>
        <v>0</v>
      </c>
      <c r="AY56" s="132">
        <f>'E.1.5.1 - Revize připojky...'!J38</f>
        <v>0</v>
      </c>
      <c r="AZ56" s="132">
        <f>'E.1.5.1 - Revize připojky...'!F35</f>
        <v>0</v>
      </c>
      <c r="BA56" s="132">
        <f>'E.1.5.1 - Revize připojky...'!F36</f>
        <v>0</v>
      </c>
      <c r="BB56" s="132">
        <f>'E.1.5.1 - Revize připojky...'!F37</f>
        <v>0</v>
      </c>
      <c r="BC56" s="132">
        <f>'E.1.5.1 - Revize připojky...'!F38</f>
        <v>0</v>
      </c>
      <c r="BD56" s="134">
        <f>'E.1.5.1 - Revize připojky...'!F39</f>
        <v>0</v>
      </c>
      <c r="BE56" s="4"/>
      <c r="BT56" s="135" t="s">
        <v>78</v>
      </c>
      <c r="BV56" s="135" t="s">
        <v>71</v>
      </c>
      <c r="BW56" s="135" t="s">
        <v>83</v>
      </c>
      <c r="BX56" s="135" t="s">
        <v>77</v>
      </c>
      <c r="CL56" s="135" t="s">
        <v>19</v>
      </c>
    </row>
    <row r="57" s="7" customFormat="1" ht="16.5" customHeight="1">
      <c r="A57" s="126" t="s">
        <v>79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8">
        <f>'E.1.8 - Zpevněné plochy'!J30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86</v>
      </c>
      <c r="AR57" s="120"/>
      <c r="AS57" s="121">
        <v>0</v>
      </c>
      <c r="AT57" s="122">
        <f>ROUND(SUM(AV57:AW57),2)</f>
        <v>0</v>
      </c>
      <c r="AU57" s="123">
        <f>'E.1.8 - Zpevněné plochy'!P92</f>
        <v>0</v>
      </c>
      <c r="AV57" s="122">
        <f>'E.1.8 - Zpevněné plochy'!J33</f>
        <v>0</v>
      </c>
      <c r="AW57" s="122">
        <f>'E.1.8 - Zpevněné plochy'!J34</f>
        <v>0</v>
      </c>
      <c r="AX57" s="122">
        <f>'E.1.8 - Zpevněné plochy'!J35</f>
        <v>0</v>
      </c>
      <c r="AY57" s="122">
        <f>'E.1.8 - Zpevněné plochy'!J36</f>
        <v>0</v>
      </c>
      <c r="AZ57" s="122">
        <f>'E.1.8 - Zpevněné plochy'!F33</f>
        <v>0</v>
      </c>
      <c r="BA57" s="122">
        <f>'E.1.8 - Zpevněné plochy'!F34</f>
        <v>0</v>
      </c>
      <c r="BB57" s="122">
        <f>'E.1.8 - Zpevněné plochy'!F35</f>
        <v>0</v>
      </c>
      <c r="BC57" s="122">
        <f>'E.1.8 - Zpevněné plochy'!F36</f>
        <v>0</v>
      </c>
      <c r="BD57" s="124">
        <f>'E.1.8 - Zpevněné plochy'!F37</f>
        <v>0</v>
      </c>
      <c r="BE57" s="7"/>
      <c r="BT57" s="125" t="s">
        <v>76</v>
      </c>
      <c r="BV57" s="125" t="s">
        <v>71</v>
      </c>
      <c r="BW57" s="125" t="s">
        <v>87</v>
      </c>
      <c r="BX57" s="125" t="s">
        <v>5</v>
      </c>
      <c r="CL57" s="125" t="s">
        <v>19</v>
      </c>
      <c r="CM57" s="125" t="s">
        <v>78</v>
      </c>
    </row>
    <row r="58" s="7" customFormat="1" ht="16.5" customHeight="1">
      <c r="A58" s="7"/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ROUND(SUM(AG59:AG64),2)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86</v>
      </c>
      <c r="AR58" s="120"/>
      <c r="AS58" s="121">
        <f>ROUND(SUM(AS59:AS64),2)</f>
        <v>0</v>
      </c>
      <c r="AT58" s="122">
        <f>ROUND(SUM(AV58:AW58),2)</f>
        <v>0</v>
      </c>
      <c r="AU58" s="123">
        <f>ROUND(SUM(AU59:AU64),5)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ROUND(SUM(AZ59:AZ64),2)</f>
        <v>0</v>
      </c>
      <c r="BA58" s="122">
        <f>ROUND(SUM(BA59:BA64),2)</f>
        <v>0</v>
      </c>
      <c r="BB58" s="122">
        <f>ROUND(SUM(BB59:BB64),2)</f>
        <v>0</v>
      </c>
      <c r="BC58" s="122">
        <f>ROUND(SUM(BC59:BC64),2)</f>
        <v>0</v>
      </c>
      <c r="BD58" s="124">
        <f>ROUND(SUM(BD59:BD64),2)</f>
        <v>0</v>
      </c>
      <c r="BE58" s="7"/>
      <c r="BS58" s="125" t="s">
        <v>68</v>
      </c>
      <c r="BT58" s="125" t="s">
        <v>76</v>
      </c>
      <c r="BU58" s="125" t="s">
        <v>70</v>
      </c>
      <c r="BV58" s="125" t="s">
        <v>71</v>
      </c>
      <c r="BW58" s="125" t="s">
        <v>90</v>
      </c>
      <c r="BX58" s="125" t="s">
        <v>5</v>
      </c>
      <c r="CL58" s="125" t="s">
        <v>19</v>
      </c>
      <c r="CM58" s="125" t="s">
        <v>78</v>
      </c>
    </row>
    <row r="59" s="4" customFormat="1" ht="16.5" customHeight="1">
      <c r="A59" s="126" t="s">
        <v>79</v>
      </c>
      <c r="B59" s="65"/>
      <c r="C59" s="127"/>
      <c r="D59" s="127"/>
      <c r="E59" s="128" t="s">
        <v>91</v>
      </c>
      <c r="F59" s="128"/>
      <c r="G59" s="128"/>
      <c r="H59" s="128"/>
      <c r="I59" s="128"/>
      <c r="J59" s="127"/>
      <c r="K59" s="128" t="s">
        <v>92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'E.2. 1.1 - Nádražní budov...'!J32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82</v>
      </c>
      <c r="AR59" s="67"/>
      <c r="AS59" s="131">
        <v>0</v>
      </c>
      <c r="AT59" s="132">
        <f>ROUND(SUM(AV59:AW59),2)</f>
        <v>0</v>
      </c>
      <c r="AU59" s="133">
        <f>'E.2. 1.1 - Nádražní budov...'!P125</f>
        <v>0</v>
      </c>
      <c r="AV59" s="132">
        <f>'E.2. 1.1 - Nádražní budov...'!J35</f>
        <v>0</v>
      </c>
      <c r="AW59" s="132">
        <f>'E.2. 1.1 - Nádražní budov...'!J36</f>
        <v>0</v>
      </c>
      <c r="AX59" s="132">
        <f>'E.2. 1.1 - Nádražní budov...'!J37</f>
        <v>0</v>
      </c>
      <c r="AY59" s="132">
        <f>'E.2. 1.1 - Nádražní budov...'!J38</f>
        <v>0</v>
      </c>
      <c r="AZ59" s="132">
        <f>'E.2. 1.1 - Nádražní budov...'!F35</f>
        <v>0</v>
      </c>
      <c r="BA59" s="132">
        <f>'E.2. 1.1 - Nádražní budov...'!F36</f>
        <v>0</v>
      </c>
      <c r="BB59" s="132">
        <f>'E.2. 1.1 - Nádražní budov...'!F37</f>
        <v>0</v>
      </c>
      <c r="BC59" s="132">
        <f>'E.2. 1.1 - Nádražní budov...'!F38</f>
        <v>0</v>
      </c>
      <c r="BD59" s="134">
        <f>'E.2. 1.1 - Nádražní budov...'!F39</f>
        <v>0</v>
      </c>
      <c r="BE59" s="4"/>
      <c r="BT59" s="135" t="s">
        <v>78</v>
      </c>
      <c r="BV59" s="135" t="s">
        <v>71</v>
      </c>
      <c r="BW59" s="135" t="s">
        <v>93</v>
      </c>
      <c r="BX59" s="135" t="s">
        <v>90</v>
      </c>
      <c r="CL59" s="135" t="s">
        <v>19</v>
      </c>
    </row>
    <row r="60" s="4" customFormat="1" ht="16.5" customHeight="1">
      <c r="A60" s="126" t="s">
        <v>79</v>
      </c>
      <c r="B60" s="65"/>
      <c r="C60" s="127"/>
      <c r="D60" s="127"/>
      <c r="E60" s="128" t="s">
        <v>94</v>
      </c>
      <c r="F60" s="128"/>
      <c r="G60" s="128"/>
      <c r="H60" s="128"/>
      <c r="I60" s="128"/>
      <c r="J60" s="127"/>
      <c r="K60" s="128" t="s">
        <v>95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'E.2. 5 - Demolice'!J32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82</v>
      </c>
      <c r="AR60" s="67"/>
      <c r="AS60" s="131">
        <v>0</v>
      </c>
      <c r="AT60" s="132">
        <f>ROUND(SUM(AV60:AW60),2)</f>
        <v>0</v>
      </c>
      <c r="AU60" s="133">
        <f>'E.2. 5 - Demolice'!P89</f>
        <v>0</v>
      </c>
      <c r="AV60" s="132">
        <f>'E.2. 5 - Demolice'!J35</f>
        <v>0</v>
      </c>
      <c r="AW60" s="132">
        <f>'E.2. 5 - Demolice'!J36</f>
        <v>0</v>
      </c>
      <c r="AX60" s="132">
        <f>'E.2. 5 - Demolice'!J37</f>
        <v>0</v>
      </c>
      <c r="AY60" s="132">
        <f>'E.2. 5 - Demolice'!J38</f>
        <v>0</v>
      </c>
      <c r="AZ60" s="132">
        <f>'E.2. 5 - Demolice'!F35</f>
        <v>0</v>
      </c>
      <c r="BA60" s="132">
        <f>'E.2. 5 - Demolice'!F36</f>
        <v>0</v>
      </c>
      <c r="BB60" s="132">
        <f>'E.2. 5 - Demolice'!F37</f>
        <v>0</v>
      </c>
      <c r="BC60" s="132">
        <f>'E.2. 5 - Demolice'!F38</f>
        <v>0</v>
      </c>
      <c r="BD60" s="134">
        <f>'E.2. 5 - Demolice'!F39</f>
        <v>0</v>
      </c>
      <c r="BE60" s="4"/>
      <c r="BT60" s="135" t="s">
        <v>78</v>
      </c>
      <c r="BV60" s="135" t="s">
        <v>71</v>
      </c>
      <c r="BW60" s="135" t="s">
        <v>96</v>
      </c>
      <c r="BX60" s="135" t="s">
        <v>90</v>
      </c>
      <c r="CL60" s="135" t="s">
        <v>19</v>
      </c>
    </row>
    <row r="61" s="4" customFormat="1" ht="16.5" customHeight="1">
      <c r="A61" s="126" t="s">
        <v>79</v>
      </c>
      <c r="B61" s="65"/>
      <c r="C61" s="127"/>
      <c r="D61" s="127"/>
      <c r="E61" s="128" t="s">
        <v>97</v>
      </c>
      <c r="F61" s="128"/>
      <c r="G61" s="128"/>
      <c r="H61" s="128"/>
      <c r="I61" s="128"/>
      <c r="J61" s="127"/>
      <c r="K61" s="128" t="s">
        <v>98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'E.2. 6 - Zdravotně techni...'!J32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82</v>
      </c>
      <c r="AR61" s="67"/>
      <c r="AS61" s="131">
        <v>0</v>
      </c>
      <c r="AT61" s="132">
        <f>ROUND(SUM(AV61:AW61),2)</f>
        <v>0</v>
      </c>
      <c r="AU61" s="133">
        <f>'E.2. 6 - Zdravotně techni...'!P98</f>
        <v>0</v>
      </c>
      <c r="AV61" s="132">
        <f>'E.2. 6 - Zdravotně techni...'!J35</f>
        <v>0</v>
      </c>
      <c r="AW61" s="132">
        <f>'E.2. 6 - Zdravotně techni...'!J36</f>
        <v>0</v>
      </c>
      <c r="AX61" s="132">
        <f>'E.2. 6 - Zdravotně techni...'!J37</f>
        <v>0</v>
      </c>
      <c r="AY61" s="132">
        <f>'E.2. 6 - Zdravotně techni...'!J38</f>
        <v>0</v>
      </c>
      <c r="AZ61" s="132">
        <f>'E.2. 6 - Zdravotně techni...'!F35</f>
        <v>0</v>
      </c>
      <c r="BA61" s="132">
        <f>'E.2. 6 - Zdravotně techni...'!F36</f>
        <v>0</v>
      </c>
      <c r="BB61" s="132">
        <f>'E.2. 6 - Zdravotně techni...'!F37</f>
        <v>0</v>
      </c>
      <c r="BC61" s="132">
        <f>'E.2. 6 - Zdravotně techni...'!F38</f>
        <v>0</v>
      </c>
      <c r="BD61" s="134">
        <f>'E.2. 6 - Zdravotně techni...'!F39</f>
        <v>0</v>
      </c>
      <c r="BE61" s="4"/>
      <c r="BT61" s="135" t="s">
        <v>78</v>
      </c>
      <c r="BV61" s="135" t="s">
        <v>71</v>
      </c>
      <c r="BW61" s="135" t="s">
        <v>99</v>
      </c>
      <c r="BX61" s="135" t="s">
        <v>90</v>
      </c>
      <c r="CL61" s="135" t="s">
        <v>19</v>
      </c>
    </row>
    <row r="62" s="4" customFormat="1" ht="16.5" customHeight="1">
      <c r="A62" s="126" t="s">
        <v>79</v>
      </c>
      <c r="B62" s="65"/>
      <c r="C62" s="127"/>
      <c r="D62" s="127"/>
      <c r="E62" s="128" t="s">
        <v>100</v>
      </c>
      <c r="F62" s="128"/>
      <c r="G62" s="128"/>
      <c r="H62" s="128"/>
      <c r="I62" s="128"/>
      <c r="J62" s="127"/>
      <c r="K62" s="128" t="s">
        <v>101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'E.2. 8 - Vzduchotechnická...'!J32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82</v>
      </c>
      <c r="AR62" s="67"/>
      <c r="AS62" s="131">
        <v>0</v>
      </c>
      <c r="AT62" s="132">
        <f>ROUND(SUM(AV62:AW62),2)</f>
        <v>0</v>
      </c>
      <c r="AU62" s="133">
        <f>'E.2. 8 - Vzduchotechnická...'!P89</f>
        <v>0</v>
      </c>
      <c r="AV62" s="132">
        <f>'E.2. 8 - Vzduchotechnická...'!J35</f>
        <v>0</v>
      </c>
      <c r="AW62" s="132">
        <f>'E.2. 8 - Vzduchotechnická...'!J36</f>
        <v>0</v>
      </c>
      <c r="AX62" s="132">
        <f>'E.2. 8 - Vzduchotechnická...'!J37</f>
        <v>0</v>
      </c>
      <c r="AY62" s="132">
        <f>'E.2. 8 - Vzduchotechnická...'!J38</f>
        <v>0</v>
      </c>
      <c r="AZ62" s="132">
        <f>'E.2. 8 - Vzduchotechnická...'!F35</f>
        <v>0</v>
      </c>
      <c r="BA62" s="132">
        <f>'E.2. 8 - Vzduchotechnická...'!F36</f>
        <v>0</v>
      </c>
      <c r="BB62" s="132">
        <f>'E.2. 8 - Vzduchotechnická...'!F37</f>
        <v>0</v>
      </c>
      <c r="BC62" s="132">
        <f>'E.2. 8 - Vzduchotechnická...'!F38</f>
        <v>0</v>
      </c>
      <c r="BD62" s="134">
        <f>'E.2. 8 - Vzduchotechnická...'!F39</f>
        <v>0</v>
      </c>
      <c r="BE62" s="4"/>
      <c r="BT62" s="135" t="s">
        <v>78</v>
      </c>
      <c r="BV62" s="135" t="s">
        <v>71</v>
      </c>
      <c r="BW62" s="135" t="s">
        <v>102</v>
      </c>
      <c r="BX62" s="135" t="s">
        <v>90</v>
      </c>
      <c r="CL62" s="135" t="s">
        <v>19</v>
      </c>
    </row>
    <row r="63" s="4" customFormat="1" ht="23.25" customHeight="1">
      <c r="A63" s="126" t="s">
        <v>79</v>
      </c>
      <c r="B63" s="65"/>
      <c r="C63" s="127"/>
      <c r="D63" s="127"/>
      <c r="E63" s="128" t="s">
        <v>103</v>
      </c>
      <c r="F63" s="128"/>
      <c r="G63" s="128"/>
      <c r="H63" s="128"/>
      <c r="I63" s="128"/>
      <c r="J63" s="127"/>
      <c r="K63" s="128" t="s">
        <v>104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'E.2.10 - Umělé osvětlení 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82</v>
      </c>
      <c r="AR63" s="67"/>
      <c r="AS63" s="131">
        <v>0</v>
      </c>
      <c r="AT63" s="132">
        <f>ROUND(SUM(AV63:AW63),2)</f>
        <v>0</v>
      </c>
      <c r="AU63" s="133">
        <f>'E.2.10 - Umělé osvětlení ...'!P90</f>
        <v>0</v>
      </c>
      <c r="AV63" s="132">
        <f>'E.2.10 - Umělé osvětlení ...'!J35</f>
        <v>0</v>
      </c>
      <c r="AW63" s="132">
        <f>'E.2.10 - Umělé osvětlení ...'!J36</f>
        <v>0</v>
      </c>
      <c r="AX63" s="132">
        <f>'E.2.10 - Umělé osvětlení ...'!J37</f>
        <v>0</v>
      </c>
      <c r="AY63" s="132">
        <f>'E.2.10 - Umělé osvětlení ...'!J38</f>
        <v>0</v>
      </c>
      <c r="AZ63" s="132">
        <f>'E.2.10 - Umělé osvětlení ...'!F35</f>
        <v>0</v>
      </c>
      <c r="BA63" s="132">
        <f>'E.2.10 - Umělé osvětlení ...'!F36</f>
        <v>0</v>
      </c>
      <c r="BB63" s="132">
        <f>'E.2.10 - Umělé osvětlení ...'!F37</f>
        <v>0</v>
      </c>
      <c r="BC63" s="132">
        <f>'E.2.10 - Umělé osvětlení ...'!F38</f>
        <v>0</v>
      </c>
      <c r="BD63" s="134">
        <f>'E.2.10 - Umělé osvětlení ...'!F39</f>
        <v>0</v>
      </c>
      <c r="BE63" s="4"/>
      <c r="BT63" s="135" t="s">
        <v>78</v>
      </c>
      <c r="BV63" s="135" t="s">
        <v>71</v>
      </c>
      <c r="BW63" s="135" t="s">
        <v>105</v>
      </c>
      <c r="BX63" s="135" t="s">
        <v>90</v>
      </c>
      <c r="CL63" s="135" t="s">
        <v>19</v>
      </c>
    </row>
    <row r="64" s="4" customFormat="1" ht="16.5" customHeight="1">
      <c r="A64" s="126" t="s">
        <v>79</v>
      </c>
      <c r="B64" s="65"/>
      <c r="C64" s="127"/>
      <c r="D64" s="127"/>
      <c r="E64" s="128" t="s">
        <v>106</v>
      </c>
      <c r="F64" s="128"/>
      <c r="G64" s="128"/>
      <c r="H64" s="128"/>
      <c r="I64" s="128"/>
      <c r="J64" s="127"/>
      <c r="K64" s="128" t="s">
        <v>107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'E.2.11 - Hromosvod'!J32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82</v>
      </c>
      <c r="AR64" s="67"/>
      <c r="AS64" s="131">
        <v>0</v>
      </c>
      <c r="AT64" s="132">
        <f>ROUND(SUM(AV64:AW64),2)</f>
        <v>0</v>
      </c>
      <c r="AU64" s="133">
        <f>'E.2.11 - Hromosvod'!P89</f>
        <v>0</v>
      </c>
      <c r="AV64" s="132">
        <f>'E.2.11 - Hromosvod'!J35</f>
        <v>0</v>
      </c>
      <c r="AW64" s="132">
        <f>'E.2.11 - Hromosvod'!J36</f>
        <v>0</v>
      </c>
      <c r="AX64" s="132">
        <f>'E.2.11 - Hromosvod'!J37</f>
        <v>0</v>
      </c>
      <c r="AY64" s="132">
        <f>'E.2.11 - Hromosvod'!J38</f>
        <v>0</v>
      </c>
      <c r="AZ64" s="132">
        <f>'E.2.11 - Hromosvod'!F35</f>
        <v>0</v>
      </c>
      <c r="BA64" s="132">
        <f>'E.2.11 - Hromosvod'!F36</f>
        <v>0</v>
      </c>
      <c r="BB64" s="132">
        <f>'E.2.11 - Hromosvod'!F37</f>
        <v>0</v>
      </c>
      <c r="BC64" s="132">
        <f>'E.2.11 - Hromosvod'!F38</f>
        <v>0</v>
      </c>
      <c r="BD64" s="134">
        <f>'E.2.11 - Hromosvod'!F39</f>
        <v>0</v>
      </c>
      <c r="BE64" s="4"/>
      <c r="BT64" s="135" t="s">
        <v>78</v>
      </c>
      <c r="BV64" s="135" t="s">
        <v>71</v>
      </c>
      <c r="BW64" s="135" t="s">
        <v>108</v>
      </c>
      <c r="BX64" s="135" t="s">
        <v>90</v>
      </c>
      <c r="CL64" s="135" t="s">
        <v>19</v>
      </c>
    </row>
    <row r="65" s="7" customFormat="1" ht="16.5" customHeight="1">
      <c r="A65" s="126" t="s">
        <v>79</v>
      </c>
      <c r="B65" s="113"/>
      <c r="C65" s="114"/>
      <c r="D65" s="115" t="s">
        <v>109</v>
      </c>
      <c r="E65" s="115"/>
      <c r="F65" s="115"/>
      <c r="G65" s="115"/>
      <c r="H65" s="115"/>
      <c r="I65" s="116"/>
      <c r="J65" s="115" t="s">
        <v>110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8">
        <f>'ON - Ostatní náklady'!J30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111</v>
      </c>
      <c r="AR65" s="120"/>
      <c r="AS65" s="121">
        <v>0</v>
      </c>
      <c r="AT65" s="122">
        <f>ROUND(SUM(AV65:AW65),2)</f>
        <v>0</v>
      </c>
      <c r="AU65" s="123">
        <f>'ON - Ostatní náklady'!P80</f>
        <v>0</v>
      </c>
      <c r="AV65" s="122">
        <f>'ON - Ostatní náklady'!J33</f>
        <v>0</v>
      </c>
      <c r="AW65" s="122">
        <f>'ON - Ostatní náklady'!J34</f>
        <v>0</v>
      </c>
      <c r="AX65" s="122">
        <f>'ON - Ostatní náklady'!J35</f>
        <v>0</v>
      </c>
      <c r="AY65" s="122">
        <f>'ON - Ostatní náklady'!J36</f>
        <v>0</v>
      </c>
      <c r="AZ65" s="122">
        <f>'ON - Ostatní náklady'!F33</f>
        <v>0</v>
      </c>
      <c r="BA65" s="122">
        <f>'ON - Ostatní náklady'!F34</f>
        <v>0</v>
      </c>
      <c r="BB65" s="122">
        <f>'ON - Ostatní náklady'!F35</f>
        <v>0</v>
      </c>
      <c r="BC65" s="122">
        <f>'ON - Ostatní náklady'!F36</f>
        <v>0</v>
      </c>
      <c r="BD65" s="124">
        <f>'ON - Ostatní náklady'!F37</f>
        <v>0</v>
      </c>
      <c r="BE65" s="7"/>
      <c r="BT65" s="125" t="s">
        <v>76</v>
      </c>
      <c r="BV65" s="125" t="s">
        <v>71</v>
      </c>
      <c r="BW65" s="125" t="s">
        <v>112</v>
      </c>
      <c r="BX65" s="125" t="s">
        <v>5</v>
      </c>
      <c r="CL65" s="125" t="s">
        <v>19</v>
      </c>
      <c r="CM65" s="125" t="s">
        <v>78</v>
      </c>
    </row>
    <row r="66" s="7" customFormat="1" ht="24.75" customHeight="1">
      <c r="A66" s="126" t="s">
        <v>79</v>
      </c>
      <c r="B66" s="113"/>
      <c r="C66" s="114"/>
      <c r="D66" s="115" t="s">
        <v>113</v>
      </c>
      <c r="E66" s="115"/>
      <c r="F66" s="115"/>
      <c r="G66" s="115"/>
      <c r="H66" s="115"/>
      <c r="I66" s="116"/>
      <c r="J66" s="115" t="s">
        <v>114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8">
        <f>'SO 98-98 - Všeobecný objekt'!J30</f>
        <v>0</v>
      </c>
      <c r="AH66" s="116"/>
      <c r="AI66" s="116"/>
      <c r="AJ66" s="116"/>
      <c r="AK66" s="116"/>
      <c r="AL66" s="116"/>
      <c r="AM66" s="116"/>
      <c r="AN66" s="118">
        <f>SUM(AG66,AT66)</f>
        <v>0</v>
      </c>
      <c r="AO66" s="116"/>
      <c r="AP66" s="116"/>
      <c r="AQ66" s="119" t="s">
        <v>86</v>
      </c>
      <c r="AR66" s="120"/>
      <c r="AS66" s="136">
        <v>0</v>
      </c>
      <c r="AT66" s="137">
        <f>ROUND(SUM(AV66:AW66),2)</f>
        <v>0</v>
      </c>
      <c r="AU66" s="138">
        <f>'SO 98-98 - Všeobecný objekt'!P81</f>
        <v>0</v>
      </c>
      <c r="AV66" s="137">
        <f>'SO 98-98 - Všeobecný objekt'!J33</f>
        <v>0</v>
      </c>
      <c r="AW66" s="137">
        <f>'SO 98-98 - Všeobecný objekt'!J34</f>
        <v>0</v>
      </c>
      <c r="AX66" s="137">
        <f>'SO 98-98 - Všeobecný objekt'!J35</f>
        <v>0</v>
      </c>
      <c r="AY66" s="137">
        <f>'SO 98-98 - Všeobecný objekt'!J36</f>
        <v>0</v>
      </c>
      <c r="AZ66" s="137">
        <f>'SO 98-98 - Všeobecný objekt'!F33</f>
        <v>0</v>
      </c>
      <c r="BA66" s="137">
        <f>'SO 98-98 - Všeobecný objekt'!F34</f>
        <v>0</v>
      </c>
      <c r="BB66" s="137">
        <f>'SO 98-98 - Všeobecný objekt'!F35</f>
        <v>0</v>
      </c>
      <c r="BC66" s="137">
        <f>'SO 98-98 - Všeobecný objekt'!F36</f>
        <v>0</v>
      </c>
      <c r="BD66" s="139">
        <f>'SO 98-98 - Všeobecný objekt'!F37</f>
        <v>0</v>
      </c>
      <c r="BE66" s="7"/>
      <c r="BT66" s="125" t="s">
        <v>76</v>
      </c>
      <c r="BV66" s="125" t="s">
        <v>71</v>
      </c>
      <c r="BW66" s="125" t="s">
        <v>115</v>
      </c>
      <c r="BX66" s="125" t="s">
        <v>5</v>
      </c>
      <c r="CL66" s="125" t="s">
        <v>19</v>
      </c>
      <c r="CM66" s="125" t="s">
        <v>78</v>
      </c>
    </row>
    <row r="67" s="2" customFormat="1" ht="30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46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</sheetData>
  <sheetProtection sheet="1" formatColumns="0" formatRows="0" objects="1" scenarios="1" spinCount="100000" saltValue="u6l+y0lzSDCsAxt0j8OI0cOZvB6Bt78FcZVI6B4ln5z4L79lXHdJts9IPB/c/rbH7SbUsMPed/g2opiI5tAxhg==" hashValue="V1LyDpV9dEOnMWBo7GWplw5mYjtKvrVyKvK9sbAmcTmvdfDAy2Xhhsdde4CXOMb6C7bjbBZQxbMJQUAf1J31kw==" algorithmName="SHA-512" password="CC35"/>
  <mergeCells count="86">
    <mergeCell ref="C52:G52"/>
    <mergeCell ref="D58:H58"/>
    <mergeCell ref="D57:H57"/>
    <mergeCell ref="D55:H55"/>
    <mergeCell ref="E56:I56"/>
    <mergeCell ref="E59:I59"/>
    <mergeCell ref="E60:I60"/>
    <mergeCell ref="E62:I62"/>
    <mergeCell ref="E63:I63"/>
    <mergeCell ref="E61:I61"/>
    <mergeCell ref="E64:I64"/>
    <mergeCell ref="I52:AF52"/>
    <mergeCell ref="J57:AF57"/>
    <mergeCell ref="J55:AF55"/>
    <mergeCell ref="J58:AF58"/>
    <mergeCell ref="K62:AF62"/>
    <mergeCell ref="K61:AF61"/>
    <mergeCell ref="K60:AF60"/>
    <mergeCell ref="K59:AF59"/>
    <mergeCell ref="K63:AF63"/>
    <mergeCell ref="K56:AF56"/>
    <mergeCell ref="K64:AF64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3:AM63"/>
    <mergeCell ref="AG62:AM62"/>
    <mergeCell ref="AG52:AM52"/>
    <mergeCell ref="AG61:AM61"/>
    <mergeCell ref="AG57:AM57"/>
    <mergeCell ref="AG55:AM55"/>
    <mergeCell ref="AG60:AM60"/>
    <mergeCell ref="AG64:AM64"/>
    <mergeCell ref="AG56:AM56"/>
    <mergeCell ref="AG59:AM59"/>
    <mergeCell ref="AM47:AN47"/>
    <mergeCell ref="AM49:AP49"/>
    <mergeCell ref="AM50:AP50"/>
    <mergeCell ref="AN64:AP64"/>
    <mergeCell ref="AN63:AP63"/>
    <mergeCell ref="AN58:AP58"/>
    <mergeCell ref="AN57:AP57"/>
    <mergeCell ref="AN52:AP52"/>
    <mergeCell ref="AN62:AP62"/>
    <mergeCell ref="AN56:AP56"/>
    <mergeCell ref="AN59:AP59"/>
    <mergeCell ref="AN61:AP61"/>
    <mergeCell ref="AN55:AP55"/>
    <mergeCell ref="AN60:AP60"/>
    <mergeCell ref="AS49:AT51"/>
    <mergeCell ref="AN65:AP65"/>
    <mergeCell ref="AG65:AM65"/>
    <mergeCell ref="AN66:AP66"/>
    <mergeCell ref="AG66:AM66"/>
    <mergeCell ref="AN54:AP54"/>
  </mergeCells>
  <hyperlinks>
    <hyperlink ref="A56" location="'E.1.5.1 - Revize připojky...'!C2" display="/"/>
    <hyperlink ref="A57" location="'E.1.8 - Zpevněné plochy'!C2" display="/"/>
    <hyperlink ref="A59" location="'E.2. 1.1 - Nádražní budov...'!C2" display="/"/>
    <hyperlink ref="A60" location="'E.2. 5 - Demolice'!C2" display="/"/>
    <hyperlink ref="A61" location="'E.2. 6 - Zdravotně techni...'!C2" display="/"/>
    <hyperlink ref="A62" location="'E.2. 8 - Vzduchotechnická...'!C2" display="/"/>
    <hyperlink ref="A63" location="'E.2.10 - Umělé osvětlení ...'!C2" display="/"/>
    <hyperlink ref="A64" location="'E.2.11 - Hromosvod'!C2" display="/"/>
    <hyperlink ref="A65" location="'ON - Ostatní náklady'!C2" display="/"/>
    <hyperlink ref="A66" location="'SO 98-98 - Všeobecný objek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3132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26. 7. 2022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22</v>
      </c>
      <c r="F15" s="40"/>
      <c r="G15" s="40"/>
      <c r="H15" s="40"/>
      <c r="I15" s="144" t="s">
        <v>27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22</v>
      </c>
      <c r="F21" s="40"/>
      <c r="G21" s="40"/>
      <c r="H21" s="40"/>
      <c r="I21" s="144" t="s">
        <v>27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22</v>
      </c>
      <c r="F24" s="40"/>
      <c r="G24" s="40"/>
      <c r="H24" s="40"/>
      <c r="I24" s="144" t="s">
        <v>27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ROUND((SUM(BE80:BE95)),  2)</f>
        <v>0</v>
      </c>
      <c r="G33" s="40"/>
      <c r="H33" s="40"/>
      <c r="I33" s="159">
        <v>0.20999999999999999</v>
      </c>
      <c r="J33" s="158">
        <f>ROUND(((SUM(BE80:BE95))*I33),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ROUND((SUM(BF80:BF95)),  2)</f>
        <v>0</v>
      </c>
      <c r="G34" s="40"/>
      <c r="H34" s="40"/>
      <c r="I34" s="159">
        <v>0.14999999999999999</v>
      </c>
      <c r="J34" s="158">
        <f>ROUND(((SUM(BF80:BF95))*I34),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ROUND((SUM(BG80:BG95)),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ROUND((SUM(BH80:BH95)),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ROUND((SUM(BI80:BI95)),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Bystřice (Bystryca), nádražní budova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ON -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26. 7. 2022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122</v>
      </c>
      <c r="D57" s="173"/>
      <c r="E57" s="173"/>
      <c r="F57" s="173"/>
      <c r="G57" s="173"/>
      <c r="H57" s="173"/>
      <c r="I57" s="173"/>
      <c r="J57" s="174" t="s">
        <v>123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76"/>
      <c r="C60" s="177"/>
      <c r="D60" s="178" t="s">
        <v>431</v>
      </c>
      <c r="E60" s="179"/>
      <c r="F60" s="179"/>
      <c r="G60" s="179"/>
      <c r="H60" s="179"/>
      <c r="I60" s="179"/>
      <c r="J60" s="180">
        <f>J81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134</v>
      </c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1" t="str">
        <f>E7</f>
        <v>Bystřice (Bystryca), nádražní budova</v>
      </c>
      <c r="F70" s="34"/>
      <c r="G70" s="34"/>
      <c r="H70" s="34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117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ON - Ostatní náklady</v>
      </c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 xml:space="preserve"> </v>
      </c>
      <c r="G74" s="42"/>
      <c r="H74" s="42"/>
      <c r="I74" s="34" t="s">
        <v>23</v>
      </c>
      <c r="J74" s="74" t="str">
        <f>IF(J12="","",J12)</f>
        <v>26. 7. 2022</v>
      </c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30</v>
      </c>
      <c r="J76" s="38" t="str">
        <f>E21</f>
        <v xml:space="preserve"> </v>
      </c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28</v>
      </c>
      <c r="D77" s="42"/>
      <c r="E77" s="42"/>
      <c r="F77" s="29" t="str">
        <f>IF(E18="","",E18)</f>
        <v>Vyplň údaj</v>
      </c>
      <c r="G77" s="42"/>
      <c r="H77" s="42"/>
      <c r="I77" s="34" t="s">
        <v>32</v>
      </c>
      <c r="J77" s="38" t="str">
        <f>E24</f>
        <v xml:space="preserve"> 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87"/>
      <c r="B79" s="188"/>
      <c r="C79" s="189" t="s">
        <v>135</v>
      </c>
      <c r="D79" s="190" t="s">
        <v>54</v>
      </c>
      <c r="E79" s="190" t="s">
        <v>50</v>
      </c>
      <c r="F79" s="190" t="s">
        <v>51</v>
      </c>
      <c r="G79" s="190" t="s">
        <v>136</v>
      </c>
      <c r="H79" s="190" t="s">
        <v>137</v>
      </c>
      <c r="I79" s="190" t="s">
        <v>138</v>
      </c>
      <c r="J79" s="190" t="s">
        <v>123</v>
      </c>
      <c r="K79" s="191" t="s">
        <v>139</v>
      </c>
      <c r="L79" s="192"/>
      <c r="M79" s="94" t="s">
        <v>19</v>
      </c>
      <c r="N79" s="95" t="s">
        <v>39</v>
      </c>
      <c r="O79" s="95" t="s">
        <v>140</v>
      </c>
      <c r="P79" s="95" t="s">
        <v>141</v>
      </c>
      <c r="Q79" s="95" t="s">
        <v>142</v>
      </c>
      <c r="R79" s="95" t="s">
        <v>143</v>
      </c>
      <c r="S79" s="95" t="s">
        <v>144</v>
      </c>
      <c r="T79" s="96" t="s">
        <v>145</v>
      </c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="2" customFormat="1" ht="22.8" customHeight="1">
      <c r="A80" s="40"/>
      <c r="B80" s="41"/>
      <c r="C80" s="101" t="s">
        <v>146</v>
      </c>
      <c r="D80" s="42"/>
      <c r="E80" s="42"/>
      <c r="F80" s="42"/>
      <c r="G80" s="42"/>
      <c r="H80" s="42"/>
      <c r="I80" s="42"/>
      <c r="J80" s="193">
        <f>BK80</f>
        <v>0</v>
      </c>
      <c r="K80" s="42"/>
      <c r="L80" s="46"/>
      <c r="M80" s="97"/>
      <c r="N80" s="194"/>
      <c r="O80" s="98"/>
      <c r="P80" s="195">
        <f>P81</f>
        <v>0</v>
      </c>
      <c r="Q80" s="98"/>
      <c r="R80" s="195">
        <f>R81</f>
        <v>0</v>
      </c>
      <c r="S80" s="98"/>
      <c r="T80" s="196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68</v>
      </c>
      <c r="AU80" s="19" t="s">
        <v>124</v>
      </c>
      <c r="BK80" s="197">
        <f>BK81</f>
        <v>0</v>
      </c>
    </row>
    <row r="81" s="12" customFormat="1" ht="25.92" customHeight="1">
      <c r="A81" s="12"/>
      <c r="B81" s="198"/>
      <c r="C81" s="199"/>
      <c r="D81" s="200" t="s">
        <v>68</v>
      </c>
      <c r="E81" s="201" t="s">
        <v>111</v>
      </c>
      <c r="F81" s="201" t="s">
        <v>540</v>
      </c>
      <c r="G81" s="199"/>
      <c r="H81" s="199"/>
      <c r="I81" s="202"/>
      <c r="J81" s="203">
        <f>BK81</f>
        <v>0</v>
      </c>
      <c r="K81" s="199"/>
      <c r="L81" s="204"/>
      <c r="M81" s="205"/>
      <c r="N81" s="206"/>
      <c r="O81" s="206"/>
      <c r="P81" s="207">
        <f>SUM(P82:P95)</f>
        <v>0</v>
      </c>
      <c r="Q81" s="206"/>
      <c r="R81" s="207">
        <f>SUM(R82:R95)</f>
        <v>0</v>
      </c>
      <c r="S81" s="206"/>
      <c r="T81" s="208">
        <f>SUM(T82:T95)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9" t="s">
        <v>156</v>
      </c>
      <c r="AT81" s="210" t="s">
        <v>68</v>
      </c>
      <c r="AU81" s="210" t="s">
        <v>69</v>
      </c>
      <c r="AY81" s="209" t="s">
        <v>149</v>
      </c>
      <c r="BK81" s="211">
        <f>SUM(BK82:BK95)</f>
        <v>0</v>
      </c>
    </row>
    <row r="82" s="2" customFormat="1" ht="24.15" customHeight="1">
      <c r="A82" s="40"/>
      <c r="B82" s="41"/>
      <c r="C82" s="214" t="s">
        <v>76</v>
      </c>
      <c r="D82" s="214" t="s">
        <v>151</v>
      </c>
      <c r="E82" s="215" t="s">
        <v>3133</v>
      </c>
      <c r="F82" s="216" t="s">
        <v>3134</v>
      </c>
      <c r="G82" s="217" t="s">
        <v>543</v>
      </c>
      <c r="H82" s="218">
        <v>1</v>
      </c>
      <c r="I82" s="219"/>
      <c r="J82" s="220">
        <f>ROUND(I82*H82,2)</f>
        <v>0</v>
      </c>
      <c r="K82" s="216" t="s">
        <v>155</v>
      </c>
      <c r="L82" s="46"/>
      <c r="M82" s="221" t="s">
        <v>19</v>
      </c>
      <c r="N82" s="222" t="s">
        <v>40</v>
      </c>
      <c r="O82" s="86"/>
      <c r="P82" s="223">
        <f>O82*H82</f>
        <v>0</v>
      </c>
      <c r="Q82" s="223">
        <v>0</v>
      </c>
      <c r="R82" s="223">
        <f>Q82*H82</f>
        <v>0</v>
      </c>
      <c r="S82" s="223">
        <v>0</v>
      </c>
      <c r="T82" s="224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25" t="s">
        <v>3135</v>
      </c>
      <c r="AT82" s="225" t="s">
        <v>151</v>
      </c>
      <c r="AU82" s="225" t="s">
        <v>76</v>
      </c>
      <c r="AY82" s="19" t="s">
        <v>149</v>
      </c>
      <c r="BE82" s="226">
        <f>IF(N82="základní",J82,0)</f>
        <v>0</v>
      </c>
      <c r="BF82" s="226">
        <f>IF(N82="snížená",J82,0)</f>
        <v>0</v>
      </c>
      <c r="BG82" s="226">
        <f>IF(N82="zákl. přenesená",J82,0)</f>
        <v>0</v>
      </c>
      <c r="BH82" s="226">
        <f>IF(N82="sníž. přenesená",J82,0)</f>
        <v>0</v>
      </c>
      <c r="BI82" s="226">
        <f>IF(N82="nulová",J82,0)</f>
        <v>0</v>
      </c>
      <c r="BJ82" s="19" t="s">
        <v>76</v>
      </c>
      <c r="BK82" s="226">
        <f>ROUND(I82*H82,2)</f>
        <v>0</v>
      </c>
      <c r="BL82" s="19" t="s">
        <v>3135</v>
      </c>
      <c r="BM82" s="225" t="s">
        <v>3136</v>
      </c>
    </row>
    <row r="83" s="2" customFormat="1">
      <c r="A83" s="40"/>
      <c r="B83" s="41"/>
      <c r="C83" s="42"/>
      <c r="D83" s="227" t="s">
        <v>158</v>
      </c>
      <c r="E83" s="42"/>
      <c r="F83" s="228" t="s">
        <v>3134</v>
      </c>
      <c r="G83" s="42"/>
      <c r="H83" s="42"/>
      <c r="I83" s="229"/>
      <c r="J83" s="42"/>
      <c r="K83" s="42"/>
      <c r="L83" s="46"/>
      <c r="M83" s="230"/>
      <c r="N83" s="231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158</v>
      </c>
      <c r="AU83" s="19" t="s">
        <v>76</v>
      </c>
    </row>
    <row r="84" s="14" customFormat="1">
      <c r="A84" s="14"/>
      <c r="B84" s="259"/>
      <c r="C84" s="260"/>
      <c r="D84" s="227" t="s">
        <v>438</v>
      </c>
      <c r="E84" s="261" t="s">
        <v>19</v>
      </c>
      <c r="F84" s="262" t="s">
        <v>76</v>
      </c>
      <c r="G84" s="260"/>
      <c r="H84" s="263">
        <v>1</v>
      </c>
      <c r="I84" s="264"/>
      <c r="J84" s="260"/>
      <c r="K84" s="260"/>
      <c r="L84" s="265"/>
      <c r="M84" s="266"/>
      <c r="N84" s="267"/>
      <c r="O84" s="267"/>
      <c r="P84" s="267"/>
      <c r="Q84" s="267"/>
      <c r="R84" s="267"/>
      <c r="S84" s="267"/>
      <c r="T84" s="268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69" t="s">
        <v>438</v>
      </c>
      <c r="AU84" s="269" t="s">
        <v>76</v>
      </c>
      <c r="AV84" s="14" t="s">
        <v>78</v>
      </c>
      <c r="AW84" s="14" t="s">
        <v>31</v>
      </c>
      <c r="AX84" s="14" t="s">
        <v>76</v>
      </c>
      <c r="AY84" s="269" t="s">
        <v>149</v>
      </c>
    </row>
    <row r="85" s="2" customFormat="1" ht="24.15" customHeight="1">
      <c r="A85" s="40"/>
      <c r="B85" s="41"/>
      <c r="C85" s="214" t="s">
        <v>78</v>
      </c>
      <c r="D85" s="214" t="s">
        <v>151</v>
      </c>
      <c r="E85" s="215" t="s">
        <v>3137</v>
      </c>
      <c r="F85" s="216" t="s">
        <v>3138</v>
      </c>
      <c r="G85" s="217" t="s">
        <v>543</v>
      </c>
      <c r="H85" s="218">
        <v>1</v>
      </c>
      <c r="I85" s="219"/>
      <c r="J85" s="220">
        <f>ROUND(I85*H85,2)</f>
        <v>0</v>
      </c>
      <c r="K85" s="216" t="s">
        <v>155</v>
      </c>
      <c r="L85" s="46"/>
      <c r="M85" s="221" t="s">
        <v>19</v>
      </c>
      <c r="N85" s="222" t="s">
        <v>40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3135</v>
      </c>
      <c r="AT85" s="225" t="s">
        <v>151</v>
      </c>
      <c r="AU85" s="225" t="s">
        <v>76</v>
      </c>
      <c r="AY85" s="19" t="s">
        <v>149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76</v>
      </c>
      <c r="BK85" s="226">
        <f>ROUND(I85*H85,2)</f>
        <v>0</v>
      </c>
      <c r="BL85" s="19" t="s">
        <v>3135</v>
      </c>
      <c r="BM85" s="225" t="s">
        <v>3139</v>
      </c>
    </row>
    <row r="86" s="2" customFormat="1">
      <c r="A86" s="40"/>
      <c r="B86" s="41"/>
      <c r="C86" s="42"/>
      <c r="D86" s="227" t="s">
        <v>158</v>
      </c>
      <c r="E86" s="42"/>
      <c r="F86" s="228" t="s">
        <v>3140</v>
      </c>
      <c r="G86" s="42"/>
      <c r="H86" s="42"/>
      <c r="I86" s="229"/>
      <c r="J86" s="42"/>
      <c r="K86" s="42"/>
      <c r="L86" s="46"/>
      <c r="M86" s="230"/>
      <c r="N86" s="231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158</v>
      </c>
      <c r="AU86" s="19" t="s">
        <v>76</v>
      </c>
    </row>
    <row r="87" s="14" customFormat="1">
      <c r="A87" s="14"/>
      <c r="B87" s="259"/>
      <c r="C87" s="260"/>
      <c r="D87" s="227" t="s">
        <v>438</v>
      </c>
      <c r="E87" s="261" t="s">
        <v>19</v>
      </c>
      <c r="F87" s="262" t="s">
        <v>76</v>
      </c>
      <c r="G87" s="260"/>
      <c r="H87" s="263">
        <v>1</v>
      </c>
      <c r="I87" s="264"/>
      <c r="J87" s="260"/>
      <c r="K87" s="260"/>
      <c r="L87" s="265"/>
      <c r="M87" s="266"/>
      <c r="N87" s="267"/>
      <c r="O87" s="267"/>
      <c r="P87" s="267"/>
      <c r="Q87" s="267"/>
      <c r="R87" s="267"/>
      <c r="S87" s="267"/>
      <c r="T87" s="26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69" t="s">
        <v>438</v>
      </c>
      <c r="AU87" s="269" t="s">
        <v>76</v>
      </c>
      <c r="AV87" s="14" t="s">
        <v>78</v>
      </c>
      <c r="AW87" s="14" t="s">
        <v>31</v>
      </c>
      <c r="AX87" s="14" t="s">
        <v>76</v>
      </c>
      <c r="AY87" s="269" t="s">
        <v>149</v>
      </c>
    </row>
    <row r="88" s="2" customFormat="1" ht="24.15" customHeight="1">
      <c r="A88" s="40"/>
      <c r="B88" s="41"/>
      <c r="C88" s="214" t="s">
        <v>166</v>
      </c>
      <c r="D88" s="214" t="s">
        <v>151</v>
      </c>
      <c r="E88" s="215" t="s">
        <v>3141</v>
      </c>
      <c r="F88" s="216" t="s">
        <v>3142</v>
      </c>
      <c r="G88" s="217" t="s">
        <v>543</v>
      </c>
      <c r="H88" s="218">
        <v>1</v>
      </c>
      <c r="I88" s="219"/>
      <c r="J88" s="220">
        <f>ROUND(I88*H88,2)</f>
        <v>0</v>
      </c>
      <c r="K88" s="216" t="s">
        <v>155</v>
      </c>
      <c r="L88" s="46"/>
      <c r="M88" s="221" t="s">
        <v>19</v>
      </c>
      <c r="N88" s="222" t="s">
        <v>40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3135</v>
      </c>
      <c r="AT88" s="225" t="s">
        <v>151</v>
      </c>
      <c r="AU88" s="225" t="s">
        <v>76</v>
      </c>
      <c r="AY88" s="19" t="s">
        <v>149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76</v>
      </c>
      <c r="BK88" s="226">
        <f>ROUND(I88*H88,2)</f>
        <v>0</v>
      </c>
      <c r="BL88" s="19" t="s">
        <v>3135</v>
      </c>
      <c r="BM88" s="225" t="s">
        <v>3143</v>
      </c>
    </row>
    <row r="89" s="2" customFormat="1">
      <c r="A89" s="40"/>
      <c r="B89" s="41"/>
      <c r="C89" s="42"/>
      <c r="D89" s="227" t="s">
        <v>158</v>
      </c>
      <c r="E89" s="42"/>
      <c r="F89" s="228" t="s">
        <v>3142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158</v>
      </c>
      <c r="AU89" s="19" t="s">
        <v>76</v>
      </c>
    </row>
    <row r="90" s="14" customFormat="1">
      <c r="A90" s="14"/>
      <c r="B90" s="259"/>
      <c r="C90" s="260"/>
      <c r="D90" s="227" t="s">
        <v>438</v>
      </c>
      <c r="E90" s="261" t="s">
        <v>19</v>
      </c>
      <c r="F90" s="262" t="s">
        <v>76</v>
      </c>
      <c r="G90" s="260"/>
      <c r="H90" s="263">
        <v>1</v>
      </c>
      <c r="I90" s="264"/>
      <c r="J90" s="260"/>
      <c r="K90" s="260"/>
      <c r="L90" s="265"/>
      <c r="M90" s="266"/>
      <c r="N90" s="267"/>
      <c r="O90" s="267"/>
      <c r="P90" s="267"/>
      <c r="Q90" s="267"/>
      <c r="R90" s="267"/>
      <c r="S90" s="267"/>
      <c r="T90" s="26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9" t="s">
        <v>438</v>
      </c>
      <c r="AU90" s="269" t="s">
        <v>76</v>
      </c>
      <c r="AV90" s="14" t="s">
        <v>78</v>
      </c>
      <c r="AW90" s="14" t="s">
        <v>31</v>
      </c>
      <c r="AX90" s="14" t="s">
        <v>69</v>
      </c>
      <c r="AY90" s="269" t="s">
        <v>149</v>
      </c>
    </row>
    <row r="91" s="15" customFormat="1">
      <c r="A91" s="15"/>
      <c r="B91" s="270"/>
      <c r="C91" s="271"/>
      <c r="D91" s="227" t="s">
        <v>438</v>
      </c>
      <c r="E91" s="272" t="s">
        <v>19</v>
      </c>
      <c r="F91" s="273" t="s">
        <v>441</v>
      </c>
      <c r="G91" s="271"/>
      <c r="H91" s="274">
        <v>1</v>
      </c>
      <c r="I91" s="275"/>
      <c r="J91" s="271"/>
      <c r="K91" s="271"/>
      <c r="L91" s="276"/>
      <c r="M91" s="277"/>
      <c r="N91" s="278"/>
      <c r="O91" s="278"/>
      <c r="P91" s="278"/>
      <c r="Q91" s="278"/>
      <c r="R91" s="278"/>
      <c r="S91" s="278"/>
      <c r="T91" s="279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80" t="s">
        <v>438</v>
      </c>
      <c r="AU91" s="280" t="s">
        <v>76</v>
      </c>
      <c r="AV91" s="15" t="s">
        <v>166</v>
      </c>
      <c r="AW91" s="15" t="s">
        <v>31</v>
      </c>
      <c r="AX91" s="15" t="s">
        <v>76</v>
      </c>
      <c r="AY91" s="280" t="s">
        <v>149</v>
      </c>
    </row>
    <row r="92" s="2" customFormat="1" ht="49.05" customHeight="1">
      <c r="A92" s="40"/>
      <c r="B92" s="41"/>
      <c r="C92" s="214" t="s">
        <v>156</v>
      </c>
      <c r="D92" s="214" t="s">
        <v>151</v>
      </c>
      <c r="E92" s="215" t="s">
        <v>3144</v>
      </c>
      <c r="F92" s="216" t="s">
        <v>3145</v>
      </c>
      <c r="G92" s="217" t="s">
        <v>543</v>
      </c>
      <c r="H92" s="218">
        <v>1</v>
      </c>
      <c r="I92" s="219"/>
      <c r="J92" s="220">
        <f>ROUND(I92*H92,2)</f>
        <v>0</v>
      </c>
      <c r="K92" s="216" t="s">
        <v>155</v>
      </c>
      <c r="L92" s="46"/>
      <c r="M92" s="221" t="s">
        <v>19</v>
      </c>
      <c r="N92" s="222" t="s">
        <v>40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3135</v>
      </c>
      <c r="AT92" s="225" t="s">
        <v>151</v>
      </c>
      <c r="AU92" s="225" t="s">
        <v>76</v>
      </c>
      <c r="AY92" s="19" t="s">
        <v>149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76</v>
      </c>
      <c r="BK92" s="226">
        <f>ROUND(I92*H92,2)</f>
        <v>0</v>
      </c>
      <c r="BL92" s="19" t="s">
        <v>3135</v>
      </c>
      <c r="BM92" s="225" t="s">
        <v>3146</v>
      </c>
    </row>
    <row r="93" s="2" customFormat="1">
      <c r="A93" s="40"/>
      <c r="B93" s="41"/>
      <c r="C93" s="42"/>
      <c r="D93" s="227" t="s">
        <v>158</v>
      </c>
      <c r="E93" s="42"/>
      <c r="F93" s="228" t="s">
        <v>3145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76</v>
      </c>
    </row>
    <row r="94" s="14" customFormat="1">
      <c r="A94" s="14"/>
      <c r="B94" s="259"/>
      <c r="C94" s="260"/>
      <c r="D94" s="227" t="s">
        <v>438</v>
      </c>
      <c r="E94" s="261" t="s">
        <v>19</v>
      </c>
      <c r="F94" s="262" t="s">
        <v>76</v>
      </c>
      <c r="G94" s="260"/>
      <c r="H94" s="263">
        <v>1</v>
      </c>
      <c r="I94" s="264"/>
      <c r="J94" s="260"/>
      <c r="K94" s="260"/>
      <c r="L94" s="265"/>
      <c r="M94" s="266"/>
      <c r="N94" s="267"/>
      <c r="O94" s="267"/>
      <c r="P94" s="267"/>
      <c r="Q94" s="267"/>
      <c r="R94" s="267"/>
      <c r="S94" s="267"/>
      <c r="T94" s="26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9" t="s">
        <v>438</v>
      </c>
      <c r="AU94" s="269" t="s">
        <v>76</v>
      </c>
      <c r="AV94" s="14" t="s">
        <v>78</v>
      </c>
      <c r="AW94" s="14" t="s">
        <v>31</v>
      </c>
      <c r="AX94" s="14" t="s">
        <v>69</v>
      </c>
      <c r="AY94" s="269" t="s">
        <v>149</v>
      </c>
    </row>
    <row r="95" s="15" customFormat="1">
      <c r="A95" s="15"/>
      <c r="B95" s="270"/>
      <c r="C95" s="271"/>
      <c r="D95" s="227" t="s">
        <v>438</v>
      </c>
      <c r="E95" s="272" t="s">
        <v>19</v>
      </c>
      <c r="F95" s="273" t="s">
        <v>441</v>
      </c>
      <c r="G95" s="271"/>
      <c r="H95" s="274">
        <v>1</v>
      </c>
      <c r="I95" s="275"/>
      <c r="J95" s="271"/>
      <c r="K95" s="271"/>
      <c r="L95" s="276"/>
      <c r="M95" s="296"/>
      <c r="N95" s="297"/>
      <c r="O95" s="297"/>
      <c r="P95" s="297"/>
      <c r="Q95" s="297"/>
      <c r="R95" s="297"/>
      <c r="S95" s="297"/>
      <c r="T95" s="298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80" t="s">
        <v>438</v>
      </c>
      <c r="AU95" s="280" t="s">
        <v>76</v>
      </c>
      <c r="AV95" s="15" t="s">
        <v>166</v>
      </c>
      <c r="AW95" s="15" t="s">
        <v>31</v>
      </c>
      <c r="AX95" s="15" t="s">
        <v>76</v>
      </c>
      <c r="AY95" s="280" t="s">
        <v>149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pNrgYMTIOg7URB4+4VCj+E1flTg0miqnmRTsEmgcTOMIAfalduf5VkjHA2SGiNQ4GFtsrcdX0G3DzwkSpK5qVA==" hashValue="GGOAItueJe22a1LGc1ccpQttTRhrz4guTToDqd/I+zxbkSZ1nyBgM4VsaO23bSsOU5dJwHulcOjV3hc5JMQLzA==" algorithmName="SHA-512" password="CC35"/>
  <autoFilter ref="C79:K9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3147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26. 7. 2022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22</v>
      </c>
      <c r="F15" s="40"/>
      <c r="G15" s="40"/>
      <c r="H15" s="40"/>
      <c r="I15" s="144" t="s">
        <v>27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22</v>
      </c>
      <c r="F21" s="40"/>
      <c r="G21" s="40"/>
      <c r="H21" s="40"/>
      <c r="I21" s="144" t="s">
        <v>27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22</v>
      </c>
      <c r="F24" s="40"/>
      <c r="G24" s="40"/>
      <c r="H24" s="40"/>
      <c r="I24" s="144" t="s">
        <v>27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ROUND((SUM(BE81:BE99)),  2)</f>
        <v>0</v>
      </c>
      <c r="G33" s="40"/>
      <c r="H33" s="40"/>
      <c r="I33" s="159">
        <v>0.20999999999999999</v>
      </c>
      <c r="J33" s="158">
        <f>ROUND(((SUM(BE81:BE99))*I33),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ROUND((SUM(BF81:BF99)),  2)</f>
        <v>0</v>
      </c>
      <c r="G34" s="40"/>
      <c r="H34" s="40"/>
      <c r="I34" s="159">
        <v>0.14999999999999999</v>
      </c>
      <c r="J34" s="158">
        <f>ROUND(((SUM(BF81:BF99))*I34),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ROUND((SUM(BG81:BG99)),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ROUND((SUM(BH81:BH99)),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ROUND((SUM(BI81:BI99)),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Bystřice (Bystryca), nádražní budova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98-98 - Všeobecný objekt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26. 7. 2022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122</v>
      </c>
      <c r="D57" s="173"/>
      <c r="E57" s="173"/>
      <c r="F57" s="173"/>
      <c r="G57" s="173"/>
      <c r="H57" s="173"/>
      <c r="I57" s="173"/>
      <c r="J57" s="174" t="s">
        <v>123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76"/>
      <c r="C60" s="177"/>
      <c r="D60" s="178" t="s">
        <v>3148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3149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134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Bystřice (Bystryca), nádražní budova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98-98 - Všeobecný objekt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26. 7. 2022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30</v>
      </c>
      <c r="J77" s="38" t="str">
        <f>E21</f>
        <v xml:space="preserve"> 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135</v>
      </c>
      <c r="D80" s="190" t="s">
        <v>54</v>
      </c>
      <c r="E80" s="190" t="s">
        <v>50</v>
      </c>
      <c r="F80" s="190" t="s">
        <v>51</v>
      </c>
      <c r="G80" s="190" t="s">
        <v>136</v>
      </c>
      <c r="H80" s="190" t="s">
        <v>137</v>
      </c>
      <c r="I80" s="190" t="s">
        <v>138</v>
      </c>
      <c r="J80" s="190" t="s">
        <v>123</v>
      </c>
      <c r="K80" s="191" t="s">
        <v>139</v>
      </c>
      <c r="L80" s="192"/>
      <c r="M80" s="94" t="s">
        <v>19</v>
      </c>
      <c r="N80" s="95" t="s">
        <v>39</v>
      </c>
      <c r="O80" s="95" t="s">
        <v>140</v>
      </c>
      <c r="P80" s="95" t="s">
        <v>141</v>
      </c>
      <c r="Q80" s="95" t="s">
        <v>142</v>
      </c>
      <c r="R80" s="95" t="s">
        <v>143</v>
      </c>
      <c r="S80" s="95" t="s">
        <v>144</v>
      </c>
      <c r="T80" s="96" t="s">
        <v>145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146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124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68</v>
      </c>
      <c r="E82" s="201" t="s">
        <v>3150</v>
      </c>
      <c r="F82" s="201" t="s">
        <v>3151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207</v>
      </c>
      <c r="AT82" s="210" t="s">
        <v>68</v>
      </c>
      <c r="AU82" s="210" t="s">
        <v>69</v>
      </c>
      <c r="AY82" s="209" t="s">
        <v>149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68</v>
      </c>
      <c r="E83" s="212" t="s">
        <v>3152</v>
      </c>
      <c r="F83" s="212" t="s">
        <v>114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SUM(P84:P99)</f>
        <v>0</v>
      </c>
      <c r="Q83" s="206"/>
      <c r="R83" s="207">
        <f>SUM(R84:R99)</f>
        <v>0</v>
      </c>
      <c r="S83" s="206"/>
      <c r="T83" s="208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207</v>
      </c>
      <c r="AT83" s="210" t="s">
        <v>68</v>
      </c>
      <c r="AU83" s="210" t="s">
        <v>76</v>
      </c>
      <c r="AY83" s="209" t="s">
        <v>149</v>
      </c>
      <c r="BK83" s="211">
        <f>SUM(BK84:BK99)</f>
        <v>0</v>
      </c>
    </row>
    <row r="84" s="2" customFormat="1" ht="24.15" customHeight="1">
      <c r="A84" s="40"/>
      <c r="B84" s="41"/>
      <c r="C84" s="214" t="s">
        <v>166</v>
      </c>
      <c r="D84" s="214" t="s">
        <v>151</v>
      </c>
      <c r="E84" s="215" t="s">
        <v>3153</v>
      </c>
      <c r="F84" s="216" t="s">
        <v>3154</v>
      </c>
      <c r="G84" s="217" t="s">
        <v>3155</v>
      </c>
      <c r="H84" s="218">
        <v>1</v>
      </c>
      <c r="I84" s="219"/>
      <c r="J84" s="220">
        <f>ROUND(I84*H84,2)</f>
        <v>0</v>
      </c>
      <c r="K84" s="216" t="s">
        <v>155</v>
      </c>
      <c r="L84" s="46"/>
      <c r="M84" s="221" t="s">
        <v>19</v>
      </c>
      <c r="N84" s="222" t="s">
        <v>40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3135</v>
      </c>
      <c r="AT84" s="225" t="s">
        <v>151</v>
      </c>
      <c r="AU84" s="225" t="s">
        <v>78</v>
      </c>
      <c r="AY84" s="19" t="s">
        <v>149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76</v>
      </c>
      <c r="BK84" s="226">
        <f>ROUND(I84*H84,2)</f>
        <v>0</v>
      </c>
      <c r="BL84" s="19" t="s">
        <v>3135</v>
      </c>
      <c r="BM84" s="225" t="s">
        <v>3156</v>
      </c>
    </row>
    <row r="85" s="2" customFormat="1">
      <c r="A85" s="40"/>
      <c r="B85" s="41"/>
      <c r="C85" s="42"/>
      <c r="D85" s="227" t="s">
        <v>158</v>
      </c>
      <c r="E85" s="42"/>
      <c r="F85" s="228" t="s">
        <v>3154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158</v>
      </c>
      <c r="AU85" s="19" t="s">
        <v>78</v>
      </c>
    </row>
    <row r="86" s="2" customFormat="1" ht="24.15" customHeight="1">
      <c r="A86" s="40"/>
      <c r="B86" s="41"/>
      <c r="C86" s="214" t="s">
        <v>156</v>
      </c>
      <c r="D86" s="214" t="s">
        <v>151</v>
      </c>
      <c r="E86" s="215" t="s">
        <v>3157</v>
      </c>
      <c r="F86" s="216" t="s">
        <v>3158</v>
      </c>
      <c r="G86" s="217" t="s">
        <v>3155</v>
      </c>
      <c r="H86" s="218">
        <v>1</v>
      </c>
      <c r="I86" s="219"/>
      <c r="J86" s="220">
        <f>ROUND(I86*H86,2)</f>
        <v>0</v>
      </c>
      <c r="K86" s="216" t="s">
        <v>155</v>
      </c>
      <c r="L86" s="46"/>
      <c r="M86" s="221" t="s">
        <v>19</v>
      </c>
      <c r="N86" s="222" t="s">
        <v>40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3135</v>
      </c>
      <c r="AT86" s="225" t="s">
        <v>151</v>
      </c>
      <c r="AU86" s="225" t="s">
        <v>78</v>
      </c>
      <c r="AY86" s="19" t="s">
        <v>149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76</v>
      </c>
      <c r="BK86" s="226">
        <f>ROUND(I86*H86,2)</f>
        <v>0</v>
      </c>
      <c r="BL86" s="19" t="s">
        <v>3135</v>
      </c>
      <c r="BM86" s="225" t="s">
        <v>3159</v>
      </c>
    </row>
    <row r="87" s="2" customFormat="1">
      <c r="A87" s="40"/>
      <c r="B87" s="41"/>
      <c r="C87" s="42"/>
      <c r="D87" s="227" t="s">
        <v>158</v>
      </c>
      <c r="E87" s="42"/>
      <c r="F87" s="228" t="s">
        <v>3158</v>
      </c>
      <c r="G87" s="42"/>
      <c r="H87" s="42"/>
      <c r="I87" s="229"/>
      <c r="J87" s="42"/>
      <c r="K87" s="42"/>
      <c r="L87" s="46"/>
      <c r="M87" s="230"/>
      <c r="N87" s="23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158</v>
      </c>
      <c r="AU87" s="19" t="s">
        <v>78</v>
      </c>
    </row>
    <row r="88" s="2" customFormat="1">
      <c r="A88" s="40"/>
      <c r="B88" s="41"/>
      <c r="C88" s="42"/>
      <c r="D88" s="227" t="s">
        <v>3160</v>
      </c>
      <c r="E88" s="42"/>
      <c r="F88" s="299" t="s">
        <v>3161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3160</v>
      </c>
      <c r="AU88" s="19" t="s">
        <v>78</v>
      </c>
    </row>
    <row r="89" s="2" customFormat="1" ht="24.15" customHeight="1">
      <c r="A89" s="40"/>
      <c r="B89" s="41"/>
      <c r="C89" s="214" t="s">
        <v>185</v>
      </c>
      <c r="D89" s="214" t="s">
        <v>151</v>
      </c>
      <c r="E89" s="215" t="s">
        <v>3162</v>
      </c>
      <c r="F89" s="216" t="s">
        <v>3163</v>
      </c>
      <c r="G89" s="217" t="s">
        <v>3155</v>
      </c>
      <c r="H89" s="218">
        <v>1</v>
      </c>
      <c r="I89" s="219"/>
      <c r="J89" s="220">
        <f>ROUND(I89*H89,2)</f>
        <v>0</v>
      </c>
      <c r="K89" s="216" t="s">
        <v>155</v>
      </c>
      <c r="L89" s="46"/>
      <c r="M89" s="221" t="s">
        <v>19</v>
      </c>
      <c r="N89" s="222" t="s">
        <v>40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3135</v>
      </c>
      <c r="AT89" s="225" t="s">
        <v>151</v>
      </c>
      <c r="AU89" s="225" t="s">
        <v>78</v>
      </c>
      <c r="AY89" s="19" t="s">
        <v>149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76</v>
      </c>
      <c r="BK89" s="226">
        <f>ROUND(I89*H89,2)</f>
        <v>0</v>
      </c>
      <c r="BL89" s="19" t="s">
        <v>3135</v>
      </c>
      <c r="BM89" s="225" t="s">
        <v>3164</v>
      </c>
    </row>
    <row r="90" s="2" customFormat="1">
      <c r="A90" s="40"/>
      <c r="B90" s="41"/>
      <c r="C90" s="42"/>
      <c r="D90" s="227" t="s">
        <v>158</v>
      </c>
      <c r="E90" s="42"/>
      <c r="F90" s="228" t="s">
        <v>3163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158</v>
      </c>
      <c r="AU90" s="19" t="s">
        <v>78</v>
      </c>
    </row>
    <row r="91" s="2" customFormat="1" ht="16.5" customHeight="1">
      <c r="A91" s="40"/>
      <c r="B91" s="41"/>
      <c r="C91" s="214" t="s">
        <v>191</v>
      </c>
      <c r="D91" s="214" t="s">
        <v>151</v>
      </c>
      <c r="E91" s="215" t="s">
        <v>3165</v>
      </c>
      <c r="F91" s="216" t="s">
        <v>3166</v>
      </c>
      <c r="G91" s="217" t="s">
        <v>543</v>
      </c>
      <c r="H91" s="218">
        <v>1</v>
      </c>
      <c r="I91" s="219"/>
      <c r="J91" s="220">
        <f>ROUND(I91*H91,2)</f>
        <v>0</v>
      </c>
      <c r="K91" s="216" t="s">
        <v>155</v>
      </c>
      <c r="L91" s="46"/>
      <c r="M91" s="221" t="s">
        <v>19</v>
      </c>
      <c r="N91" s="222" t="s">
        <v>40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156</v>
      </c>
      <c r="AT91" s="225" t="s">
        <v>151</v>
      </c>
      <c r="AU91" s="225" t="s">
        <v>78</v>
      </c>
      <c r="AY91" s="19" t="s">
        <v>149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76</v>
      </c>
      <c r="BK91" s="226">
        <f>ROUND(I91*H91,2)</f>
        <v>0</v>
      </c>
      <c r="BL91" s="19" t="s">
        <v>156</v>
      </c>
      <c r="BM91" s="225" t="s">
        <v>3167</v>
      </c>
    </row>
    <row r="92" s="2" customFormat="1">
      <c r="A92" s="40"/>
      <c r="B92" s="41"/>
      <c r="C92" s="42"/>
      <c r="D92" s="227" t="s">
        <v>158</v>
      </c>
      <c r="E92" s="42"/>
      <c r="F92" s="228" t="s">
        <v>3166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158</v>
      </c>
      <c r="AU92" s="19" t="s">
        <v>78</v>
      </c>
    </row>
    <row r="93" s="14" customFormat="1">
      <c r="A93" s="14"/>
      <c r="B93" s="259"/>
      <c r="C93" s="260"/>
      <c r="D93" s="227" t="s">
        <v>438</v>
      </c>
      <c r="E93" s="261" t="s">
        <v>19</v>
      </c>
      <c r="F93" s="262" t="s">
        <v>76</v>
      </c>
      <c r="G93" s="260"/>
      <c r="H93" s="263">
        <v>1</v>
      </c>
      <c r="I93" s="264"/>
      <c r="J93" s="260"/>
      <c r="K93" s="260"/>
      <c r="L93" s="265"/>
      <c r="M93" s="266"/>
      <c r="N93" s="267"/>
      <c r="O93" s="267"/>
      <c r="P93" s="267"/>
      <c r="Q93" s="267"/>
      <c r="R93" s="267"/>
      <c r="S93" s="267"/>
      <c r="T93" s="26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9" t="s">
        <v>438</v>
      </c>
      <c r="AU93" s="269" t="s">
        <v>78</v>
      </c>
      <c r="AV93" s="14" t="s">
        <v>78</v>
      </c>
      <c r="AW93" s="14" t="s">
        <v>31</v>
      </c>
      <c r="AX93" s="14" t="s">
        <v>76</v>
      </c>
      <c r="AY93" s="269" t="s">
        <v>149</v>
      </c>
    </row>
    <row r="94" s="2" customFormat="1" ht="16.5" customHeight="1">
      <c r="A94" s="40"/>
      <c r="B94" s="41"/>
      <c r="C94" s="214" t="s">
        <v>207</v>
      </c>
      <c r="D94" s="214" t="s">
        <v>151</v>
      </c>
      <c r="E94" s="215" t="s">
        <v>3168</v>
      </c>
      <c r="F94" s="216" t="s">
        <v>3169</v>
      </c>
      <c r="G94" s="217" t="s">
        <v>543</v>
      </c>
      <c r="H94" s="218">
        <v>1</v>
      </c>
      <c r="I94" s="219"/>
      <c r="J94" s="220">
        <f>ROUND(I94*H94,2)</f>
        <v>0</v>
      </c>
      <c r="K94" s="216" t="s">
        <v>155</v>
      </c>
      <c r="L94" s="46"/>
      <c r="M94" s="221" t="s">
        <v>19</v>
      </c>
      <c r="N94" s="222" t="s">
        <v>40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156</v>
      </c>
      <c r="AT94" s="225" t="s">
        <v>151</v>
      </c>
      <c r="AU94" s="225" t="s">
        <v>78</v>
      </c>
      <c r="AY94" s="19" t="s">
        <v>149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76</v>
      </c>
      <c r="BK94" s="226">
        <f>ROUND(I94*H94,2)</f>
        <v>0</v>
      </c>
      <c r="BL94" s="19" t="s">
        <v>156</v>
      </c>
      <c r="BM94" s="225" t="s">
        <v>3170</v>
      </c>
    </row>
    <row r="95" s="2" customFormat="1">
      <c r="A95" s="40"/>
      <c r="B95" s="41"/>
      <c r="C95" s="42"/>
      <c r="D95" s="227" t="s">
        <v>158</v>
      </c>
      <c r="E95" s="42"/>
      <c r="F95" s="228" t="s">
        <v>3169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158</v>
      </c>
      <c r="AU95" s="19" t="s">
        <v>78</v>
      </c>
    </row>
    <row r="96" s="14" customFormat="1">
      <c r="A96" s="14"/>
      <c r="B96" s="259"/>
      <c r="C96" s="260"/>
      <c r="D96" s="227" t="s">
        <v>438</v>
      </c>
      <c r="E96" s="261" t="s">
        <v>19</v>
      </c>
      <c r="F96" s="262" t="s">
        <v>76</v>
      </c>
      <c r="G96" s="260"/>
      <c r="H96" s="263">
        <v>1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9" t="s">
        <v>438</v>
      </c>
      <c r="AU96" s="269" t="s">
        <v>78</v>
      </c>
      <c r="AV96" s="14" t="s">
        <v>78</v>
      </c>
      <c r="AW96" s="14" t="s">
        <v>31</v>
      </c>
      <c r="AX96" s="14" t="s">
        <v>76</v>
      </c>
      <c r="AY96" s="269" t="s">
        <v>149</v>
      </c>
    </row>
    <row r="97" s="2" customFormat="1" ht="16.5" customHeight="1">
      <c r="A97" s="40"/>
      <c r="B97" s="41"/>
      <c r="C97" s="214" t="s">
        <v>172</v>
      </c>
      <c r="D97" s="214" t="s">
        <v>151</v>
      </c>
      <c r="E97" s="215" t="s">
        <v>3171</v>
      </c>
      <c r="F97" s="216" t="s">
        <v>3172</v>
      </c>
      <c r="G97" s="217" t="s">
        <v>543</v>
      </c>
      <c r="H97" s="218">
        <v>1</v>
      </c>
      <c r="I97" s="219"/>
      <c r="J97" s="220">
        <f>ROUND(I97*H97,2)</f>
        <v>0</v>
      </c>
      <c r="K97" s="216" t="s">
        <v>155</v>
      </c>
      <c r="L97" s="46"/>
      <c r="M97" s="221" t="s">
        <v>19</v>
      </c>
      <c r="N97" s="222" t="s">
        <v>40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156</v>
      </c>
      <c r="AT97" s="225" t="s">
        <v>151</v>
      </c>
      <c r="AU97" s="225" t="s">
        <v>78</v>
      </c>
      <c r="AY97" s="19" t="s">
        <v>149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76</v>
      </c>
      <c r="BK97" s="226">
        <f>ROUND(I97*H97,2)</f>
        <v>0</v>
      </c>
      <c r="BL97" s="19" t="s">
        <v>156</v>
      </c>
      <c r="BM97" s="225" t="s">
        <v>3173</v>
      </c>
    </row>
    <row r="98" s="2" customFormat="1">
      <c r="A98" s="40"/>
      <c r="B98" s="41"/>
      <c r="C98" s="42"/>
      <c r="D98" s="227" t="s">
        <v>158</v>
      </c>
      <c r="E98" s="42"/>
      <c r="F98" s="228" t="s">
        <v>3172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78</v>
      </c>
    </row>
    <row r="99" s="14" customFormat="1">
      <c r="A99" s="14"/>
      <c r="B99" s="259"/>
      <c r="C99" s="260"/>
      <c r="D99" s="227" t="s">
        <v>438</v>
      </c>
      <c r="E99" s="261" t="s">
        <v>19</v>
      </c>
      <c r="F99" s="262" t="s">
        <v>76</v>
      </c>
      <c r="G99" s="260"/>
      <c r="H99" s="263">
        <v>1</v>
      </c>
      <c r="I99" s="264"/>
      <c r="J99" s="260"/>
      <c r="K99" s="260"/>
      <c r="L99" s="265"/>
      <c r="M99" s="292"/>
      <c r="N99" s="293"/>
      <c r="O99" s="293"/>
      <c r="P99" s="293"/>
      <c r="Q99" s="293"/>
      <c r="R99" s="293"/>
      <c r="S99" s="293"/>
      <c r="T99" s="29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9" t="s">
        <v>438</v>
      </c>
      <c r="AU99" s="269" t="s">
        <v>78</v>
      </c>
      <c r="AV99" s="14" t="s">
        <v>78</v>
      </c>
      <c r="AW99" s="14" t="s">
        <v>31</v>
      </c>
      <c r="AX99" s="14" t="s">
        <v>76</v>
      </c>
      <c r="AY99" s="269" t="s">
        <v>149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Rj+gs/Zv2ErRf38Nxl3pchcvUUApw93LUoh9kYnRe73IaC7a2LLtkLHmrmNctUUU4Rc1TIf8O+KuwYdeMw103g==" hashValue="BVssKPe8HYgX/exSfkgJNSuHznl6AKO5HWJkudJxeaY3LI5uw4g/yqRjSILY1PzzHGLKeNo1hu4elmhVjJzj3Q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7" customFormat="1" ht="45" customHeight="1">
      <c r="B3" s="304"/>
      <c r="C3" s="305" t="s">
        <v>3174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3175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3176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3177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3178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3179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3180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3181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3182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3183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3184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86</v>
      </c>
      <c r="F18" s="311" t="s">
        <v>3185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75</v>
      </c>
      <c r="F19" s="311" t="s">
        <v>3186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3187</v>
      </c>
      <c r="F20" s="311" t="s">
        <v>3188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3189</v>
      </c>
      <c r="F21" s="311" t="s">
        <v>3190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111</v>
      </c>
      <c r="F22" s="311" t="s">
        <v>540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82</v>
      </c>
      <c r="F23" s="311" t="s">
        <v>3191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3192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3193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3194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3195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3196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3197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3198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3199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3200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135</v>
      </c>
      <c r="F36" s="311"/>
      <c r="G36" s="311" t="s">
        <v>3201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3202</v>
      </c>
      <c r="F37" s="311"/>
      <c r="G37" s="311" t="s">
        <v>3203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50</v>
      </c>
      <c r="F38" s="311"/>
      <c r="G38" s="311" t="s">
        <v>3204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51</v>
      </c>
      <c r="F39" s="311"/>
      <c r="G39" s="311" t="s">
        <v>3205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136</v>
      </c>
      <c r="F40" s="311"/>
      <c r="G40" s="311" t="s">
        <v>3206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137</v>
      </c>
      <c r="F41" s="311"/>
      <c r="G41" s="311" t="s">
        <v>3207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3208</v>
      </c>
      <c r="F42" s="311"/>
      <c r="G42" s="311" t="s">
        <v>3209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3210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3211</v>
      </c>
      <c r="F44" s="311"/>
      <c r="G44" s="311" t="s">
        <v>3212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139</v>
      </c>
      <c r="F45" s="311"/>
      <c r="G45" s="311" t="s">
        <v>3213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3214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3215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3216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3217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3218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3219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3220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3221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3222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3223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3224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3225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3226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3227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3228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3229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3230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3231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3232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3233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3234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3235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3236</v>
      </c>
      <c r="D76" s="329"/>
      <c r="E76" s="329"/>
      <c r="F76" s="329" t="s">
        <v>3237</v>
      </c>
      <c r="G76" s="330"/>
      <c r="H76" s="329" t="s">
        <v>51</v>
      </c>
      <c r="I76" s="329" t="s">
        <v>54</v>
      </c>
      <c r="J76" s="329" t="s">
        <v>3238</v>
      </c>
      <c r="K76" s="328"/>
    </row>
    <row r="77" s="1" customFormat="1" ht="17.25" customHeight="1">
      <c r="B77" s="326"/>
      <c r="C77" s="331" t="s">
        <v>3239</v>
      </c>
      <c r="D77" s="331"/>
      <c r="E77" s="331"/>
      <c r="F77" s="332" t="s">
        <v>3240</v>
      </c>
      <c r="G77" s="333"/>
      <c r="H77" s="331"/>
      <c r="I77" s="331"/>
      <c r="J77" s="331" t="s">
        <v>3241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50</v>
      </c>
      <c r="D79" s="336"/>
      <c r="E79" s="336"/>
      <c r="F79" s="337" t="s">
        <v>3242</v>
      </c>
      <c r="G79" s="338"/>
      <c r="H79" s="314" t="s">
        <v>3243</v>
      </c>
      <c r="I79" s="314" t="s">
        <v>3244</v>
      </c>
      <c r="J79" s="314">
        <v>20</v>
      </c>
      <c r="K79" s="328"/>
    </row>
    <row r="80" s="1" customFormat="1" ht="15" customHeight="1">
      <c r="B80" s="326"/>
      <c r="C80" s="314" t="s">
        <v>3245</v>
      </c>
      <c r="D80" s="314"/>
      <c r="E80" s="314"/>
      <c r="F80" s="337" t="s">
        <v>3242</v>
      </c>
      <c r="G80" s="338"/>
      <c r="H80" s="314" t="s">
        <v>3246</v>
      </c>
      <c r="I80" s="314" t="s">
        <v>3244</v>
      </c>
      <c r="J80" s="314">
        <v>120</v>
      </c>
      <c r="K80" s="328"/>
    </row>
    <row r="81" s="1" customFormat="1" ht="15" customHeight="1">
      <c r="B81" s="339"/>
      <c r="C81" s="314" t="s">
        <v>3247</v>
      </c>
      <c r="D81" s="314"/>
      <c r="E81" s="314"/>
      <c r="F81" s="337" t="s">
        <v>3248</v>
      </c>
      <c r="G81" s="338"/>
      <c r="H81" s="314" t="s">
        <v>3249</v>
      </c>
      <c r="I81" s="314" t="s">
        <v>3244</v>
      </c>
      <c r="J81" s="314">
        <v>50</v>
      </c>
      <c r="K81" s="328"/>
    </row>
    <row r="82" s="1" customFormat="1" ht="15" customHeight="1">
      <c r="B82" s="339"/>
      <c r="C82" s="314" t="s">
        <v>3250</v>
      </c>
      <c r="D82" s="314"/>
      <c r="E82" s="314"/>
      <c r="F82" s="337" t="s">
        <v>3242</v>
      </c>
      <c r="G82" s="338"/>
      <c r="H82" s="314" t="s">
        <v>3251</v>
      </c>
      <c r="I82" s="314" t="s">
        <v>3252</v>
      </c>
      <c r="J82" s="314"/>
      <c r="K82" s="328"/>
    </row>
    <row r="83" s="1" customFormat="1" ht="15" customHeight="1">
      <c r="B83" s="339"/>
      <c r="C83" s="340" t="s">
        <v>3253</v>
      </c>
      <c r="D83" s="340"/>
      <c r="E83" s="340"/>
      <c r="F83" s="341" t="s">
        <v>3248</v>
      </c>
      <c r="G83" s="340"/>
      <c r="H83" s="340" t="s">
        <v>3254</v>
      </c>
      <c r="I83" s="340" t="s">
        <v>3244</v>
      </c>
      <c r="J83" s="340">
        <v>15</v>
      </c>
      <c r="K83" s="328"/>
    </row>
    <row r="84" s="1" customFormat="1" ht="15" customHeight="1">
      <c r="B84" s="339"/>
      <c r="C84" s="340" t="s">
        <v>3255</v>
      </c>
      <c r="D84" s="340"/>
      <c r="E84" s="340"/>
      <c r="F84" s="341" t="s">
        <v>3248</v>
      </c>
      <c r="G84" s="340"/>
      <c r="H84" s="340" t="s">
        <v>3256</v>
      </c>
      <c r="I84" s="340" t="s">
        <v>3244</v>
      </c>
      <c r="J84" s="340">
        <v>15</v>
      </c>
      <c r="K84" s="328"/>
    </row>
    <row r="85" s="1" customFormat="1" ht="15" customHeight="1">
      <c r="B85" s="339"/>
      <c r="C85" s="340" t="s">
        <v>3257</v>
      </c>
      <c r="D85" s="340"/>
      <c r="E85" s="340"/>
      <c r="F85" s="341" t="s">
        <v>3248</v>
      </c>
      <c r="G85" s="340"/>
      <c r="H85" s="340" t="s">
        <v>3258</v>
      </c>
      <c r="I85" s="340" t="s">
        <v>3244</v>
      </c>
      <c r="J85" s="340">
        <v>20</v>
      </c>
      <c r="K85" s="328"/>
    </row>
    <row r="86" s="1" customFormat="1" ht="15" customHeight="1">
      <c r="B86" s="339"/>
      <c r="C86" s="340" t="s">
        <v>3259</v>
      </c>
      <c r="D86" s="340"/>
      <c r="E86" s="340"/>
      <c r="F86" s="341" t="s">
        <v>3248</v>
      </c>
      <c r="G86" s="340"/>
      <c r="H86" s="340" t="s">
        <v>3260</v>
      </c>
      <c r="I86" s="340" t="s">
        <v>3244</v>
      </c>
      <c r="J86" s="340">
        <v>20</v>
      </c>
      <c r="K86" s="328"/>
    </row>
    <row r="87" s="1" customFormat="1" ht="15" customHeight="1">
      <c r="B87" s="339"/>
      <c r="C87" s="314" t="s">
        <v>3261</v>
      </c>
      <c r="D87" s="314"/>
      <c r="E87" s="314"/>
      <c r="F87" s="337" t="s">
        <v>3248</v>
      </c>
      <c r="G87" s="338"/>
      <c r="H87" s="314" t="s">
        <v>3262</v>
      </c>
      <c r="I87" s="314" t="s">
        <v>3244</v>
      </c>
      <c r="J87" s="314">
        <v>50</v>
      </c>
      <c r="K87" s="328"/>
    </row>
    <row r="88" s="1" customFormat="1" ht="15" customHeight="1">
      <c r="B88" s="339"/>
      <c r="C88" s="314" t="s">
        <v>3263</v>
      </c>
      <c r="D88" s="314"/>
      <c r="E88" s="314"/>
      <c r="F88" s="337" t="s">
        <v>3248</v>
      </c>
      <c r="G88" s="338"/>
      <c r="H88" s="314" t="s">
        <v>3264</v>
      </c>
      <c r="I88" s="314" t="s">
        <v>3244</v>
      </c>
      <c r="J88" s="314">
        <v>20</v>
      </c>
      <c r="K88" s="328"/>
    </row>
    <row r="89" s="1" customFormat="1" ht="15" customHeight="1">
      <c r="B89" s="339"/>
      <c r="C89" s="314" t="s">
        <v>3265</v>
      </c>
      <c r="D89" s="314"/>
      <c r="E89" s="314"/>
      <c r="F89" s="337" t="s">
        <v>3248</v>
      </c>
      <c r="G89" s="338"/>
      <c r="H89" s="314" t="s">
        <v>3266</v>
      </c>
      <c r="I89" s="314" t="s">
        <v>3244</v>
      </c>
      <c r="J89" s="314">
        <v>20</v>
      </c>
      <c r="K89" s="328"/>
    </row>
    <row r="90" s="1" customFormat="1" ht="15" customHeight="1">
      <c r="B90" s="339"/>
      <c r="C90" s="314" t="s">
        <v>3267</v>
      </c>
      <c r="D90" s="314"/>
      <c r="E90" s="314"/>
      <c r="F90" s="337" t="s">
        <v>3248</v>
      </c>
      <c r="G90" s="338"/>
      <c r="H90" s="314" t="s">
        <v>3268</v>
      </c>
      <c r="I90" s="314" t="s">
        <v>3244</v>
      </c>
      <c r="J90" s="314">
        <v>50</v>
      </c>
      <c r="K90" s="328"/>
    </row>
    <row r="91" s="1" customFormat="1" ht="15" customHeight="1">
      <c r="B91" s="339"/>
      <c r="C91" s="314" t="s">
        <v>3269</v>
      </c>
      <c r="D91" s="314"/>
      <c r="E91" s="314"/>
      <c r="F91" s="337" t="s">
        <v>3248</v>
      </c>
      <c r="G91" s="338"/>
      <c r="H91" s="314" t="s">
        <v>3269</v>
      </c>
      <c r="I91" s="314" t="s">
        <v>3244</v>
      </c>
      <c r="J91" s="314">
        <v>50</v>
      </c>
      <c r="K91" s="328"/>
    </row>
    <row r="92" s="1" customFormat="1" ht="15" customHeight="1">
      <c r="B92" s="339"/>
      <c r="C92" s="314" t="s">
        <v>3270</v>
      </c>
      <c r="D92" s="314"/>
      <c r="E92" s="314"/>
      <c r="F92" s="337" t="s">
        <v>3248</v>
      </c>
      <c r="G92" s="338"/>
      <c r="H92" s="314" t="s">
        <v>3271</v>
      </c>
      <c r="I92" s="314" t="s">
        <v>3244</v>
      </c>
      <c r="J92" s="314">
        <v>255</v>
      </c>
      <c r="K92" s="328"/>
    </row>
    <row r="93" s="1" customFormat="1" ht="15" customHeight="1">
      <c r="B93" s="339"/>
      <c r="C93" s="314" t="s">
        <v>3272</v>
      </c>
      <c r="D93" s="314"/>
      <c r="E93" s="314"/>
      <c r="F93" s="337" t="s">
        <v>3242</v>
      </c>
      <c r="G93" s="338"/>
      <c r="H93" s="314" t="s">
        <v>3273</v>
      </c>
      <c r="I93" s="314" t="s">
        <v>3274</v>
      </c>
      <c r="J93" s="314"/>
      <c r="K93" s="328"/>
    </row>
    <row r="94" s="1" customFormat="1" ht="15" customHeight="1">
      <c r="B94" s="339"/>
      <c r="C94" s="314" t="s">
        <v>3275</v>
      </c>
      <c r="D94" s="314"/>
      <c r="E94" s="314"/>
      <c r="F94" s="337" t="s">
        <v>3242</v>
      </c>
      <c r="G94" s="338"/>
      <c r="H94" s="314" t="s">
        <v>3276</v>
      </c>
      <c r="I94" s="314" t="s">
        <v>3277</v>
      </c>
      <c r="J94" s="314"/>
      <c r="K94" s="328"/>
    </row>
    <row r="95" s="1" customFormat="1" ht="15" customHeight="1">
      <c r="B95" s="339"/>
      <c r="C95" s="314" t="s">
        <v>3278</v>
      </c>
      <c r="D95" s="314"/>
      <c r="E95" s="314"/>
      <c r="F95" s="337" t="s">
        <v>3242</v>
      </c>
      <c r="G95" s="338"/>
      <c r="H95" s="314" t="s">
        <v>3278</v>
      </c>
      <c r="I95" s="314" t="s">
        <v>3277</v>
      </c>
      <c r="J95" s="314"/>
      <c r="K95" s="328"/>
    </row>
    <row r="96" s="1" customFormat="1" ht="15" customHeight="1">
      <c r="B96" s="339"/>
      <c r="C96" s="314" t="s">
        <v>35</v>
      </c>
      <c r="D96" s="314"/>
      <c r="E96" s="314"/>
      <c r="F96" s="337" t="s">
        <v>3242</v>
      </c>
      <c r="G96" s="338"/>
      <c r="H96" s="314" t="s">
        <v>3279</v>
      </c>
      <c r="I96" s="314" t="s">
        <v>3277</v>
      </c>
      <c r="J96" s="314"/>
      <c r="K96" s="328"/>
    </row>
    <row r="97" s="1" customFormat="1" ht="15" customHeight="1">
      <c r="B97" s="339"/>
      <c r="C97" s="314" t="s">
        <v>45</v>
      </c>
      <c r="D97" s="314"/>
      <c r="E97" s="314"/>
      <c r="F97" s="337" t="s">
        <v>3242</v>
      </c>
      <c r="G97" s="338"/>
      <c r="H97" s="314" t="s">
        <v>3280</v>
      </c>
      <c r="I97" s="314" t="s">
        <v>3277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3281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3236</v>
      </c>
      <c r="D103" s="329"/>
      <c r="E103" s="329"/>
      <c r="F103" s="329" t="s">
        <v>3237</v>
      </c>
      <c r="G103" s="330"/>
      <c r="H103" s="329" t="s">
        <v>51</v>
      </c>
      <c r="I103" s="329" t="s">
        <v>54</v>
      </c>
      <c r="J103" s="329" t="s">
        <v>3238</v>
      </c>
      <c r="K103" s="328"/>
    </row>
    <row r="104" s="1" customFormat="1" ht="17.25" customHeight="1">
      <c r="B104" s="326"/>
      <c r="C104" s="331" t="s">
        <v>3239</v>
      </c>
      <c r="D104" s="331"/>
      <c r="E104" s="331"/>
      <c r="F104" s="332" t="s">
        <v>3240</v>
      </c>
      <c r="G104" s="333"/>
      <c r="H104" s="331"/>
      <c r="I104" s="331"/>
      <c r="J104" s="331" t="s">
        <v>3241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50</v>
      </c>
      <c r="D106" s="336"/>
      <c r="E106" s="336"/>
      <c r="F106" s="337" t="s">
        <v>3242</v>
      </c>
      <c r="G106" s="314"/>
      <c r="H106" s="314" t="s">
        <v>3282</v>
      </c>
      <c r="I106" s="314" t="s">
        <v>3244</v>
      </c>
      <c r="J106" s="314">
        <v>20</v>
      </c>
      <c r="K106" s="328"/>
    </row>
    <row r="107" s="1" customFormat="1" ht="15" customHeight="1">
      <c r="B107" s="326"/>
      <c r="C107" s="314" t="s">
        <v>3245</v>
      </c>
      <c r="D107" s="314"/>
      <c r="E107" s="314"/>
      <c r="F107" s="337" t="s">
        <v>3242</v>
      </c>
      <c r="G107" s="314"/>
      <c r="H107" s="314" t="s">
        <v>3282</v>
      </c>
      <c r="I107" s="314" t="s">
        <v>3244</v>
      </c>
      <c r="J107" s="314">
        <v>120</v>
      </c>
      <c r="K107" s="328"/>
    </row>
    <row r="108" s="1" customFormat="1" ht="15" customHeight="1">
      <c r="B108" s="339"/>
      <c r="C108" s="314" t="s">
        <v>3247</v>
      </c>
      <c r="D108" s="314"/>
      <c r="E108" s="314"/>
      <c r="F108" s="337" t="s">
        <v>3248</v>
      </c>
      <c r="G108" s="314"/>
      <c r="H108" s="314" t="s">
        <v>3282</v>
      </c>
      <c r="I108" s="314" t="s">
        <v>3244</v>
      </c>
      <c r="J108" s="314">
        <v>50</v>
      </c>
      <c r="K108" s="328"/>
    </row>
    <row r="109" s="1" customFormat="1" ht="15" customHeight="1">
      <c r="B109" s="339"/>
      <c r="C109" s="314" t="s">
        <v>3250</v>
      </c>
      <c r="D109" s="314"/>
      <c r="E109" s="314"/>
      <c r="F109" s="337" t="s">
        <v>3242</v>
      </c>
      <c r="G109" s="314"/>
      <c r="H109" s="314" t="s">
        <v>3282</v>
      </c>
      <c r="I109" s="314" t="s">
        <v>3252</v>
      </c>
      <c r="J109" s="314"/>
      <c r="K109" s="328"/>
    </row>
    <row r="110" s="1" customFormat="1" ht="15" customHeight="1">
      <c r="B110" s="339"/>
      <c r="C110" s="314" t="s">
        <v>3261</v>
      </c>
      <c r="D110" s="314"/>
      <c r="E110" s="314"/>
      <c r="F110" s="337" t="s">
        <v>3248</v>
      </c>
      <c r="G110" s="314"/>
      <c r="H110" s="314" t="s">
        <v>3282</v>
      </c>
      <c r="I110" s="314" t="s">
        <v>3244</v>
      </c>
      <c r="J110" s="314">
        <v>50</v>
      </c>
      <c r="K110" s="328"/>
    </row>
    <row r="111" s="1" customFormat="1" ht="15" customHeight="1">
      <c r="B111" s="339"/>
      <c r="C111" s="314" t="s">
        <v>3269</v>
      </c>
      <c r="D111" s="314"/>
      <c r="E111" s="314"/>
      <c r="F111" s="337" t="s">
        <v>3248</v>
      </c>
      <c r="G111" s="314"/>
      <c r="H111" s="314" t="s">
        <v>3282</v>
      </c>
      <c r="I111" s="314" t="s">
        <v>3244</v>
      </c>
      <c r="J111" s="314">
        <v>50</v>
      </c>
      <c r="K111" s="328"/>
    </row>
    <row r="112" s="1" customFormat="1" ht="15" customHeight="1">
      <c r="B112" s="339"/>
      <c r="C112" s="314" t="s">
        <v>3267</v>
      </c>
      <c r="D112" s="314"/>
      <c r="E112" s="314"/>
      <c r="F112" s="337" t="s">
        <v>3248</v>
      </c>
      <c r="G112" s="314"/>
      <c r="H112" s="314" t="s">
        <v>3282</v>
      </c>
      <c r="I112" s="314" t="s">
        <v>3244</v>
      </c>
      <c r="J112" s="314">
        <v>50</v>
      </c>
      <c r="K112" s="328"/>
    </row>
    <row r="113" s="1" customFormat="1" ht="15" customHeight="1">
      <c r="B113" s="339"/>
      <c r="C113" s="314" t="s">
        <v>50</v>
      </c>
      <c r="D113" s="314"/>
      <c r="E113" s="314"/>
      <c r="F113" s="337" t="s">
        <v>3242</v>
      </c>
      <c r="G113" s="314"/>
      <c r="H113" s="314" t="s">
        <v>3283</v>
      </c>
      <c r="I113" s="314" t="s">
        <v>3244</v>
      </c>
      <c r="J113" s="314">
        <v>20</v>
      </c>
      <c r="K113" s="328"/>
    </row>
    <row r="114" s="1" customFormat="1" ht="15" customHeight="1">
      <c r="B114" s="339"/>
      <c r="C114" s="314" t="s">
        <v>3284</v>
      </c>
      <c r="D114" s="314"/>
      <c r="E114" s="314"/>
      <c r="F114" s="337" t="s">
        <v>3242</v>
      </c>
      <c r="G114" s="314"/>
      <c r="H114" s="314" t="s">
        <v>3285</v>
      </c>
      <c r="I114" s="314" t="s">
        <v>3244</v>
      </c>
      <c r="J114" s="314">
        <v>120</v>
      </c>
      <c r="K114" s="328"/>
    </row>
    <row r="115" s="1" customFormat="1" ht="15" customHeight="1">
      <c r="B115" s="339"/>
      <c r="C115" s="314" t="s">
        <v>35</v>
      </c>
      <c r="D115" s="314"/>
      <c r="E115" s="314"/>
      <c r="F115" s="337" t="s">
        <v>3242</v>
      </c>
      <c r="G115" s="314"/>
      <c r="H115" s="314" t="s">
        <v>3286</v>
      </c>
      <c r="I115" s="314" t="s">
        <v>3277</v>
      </c>
      <c r="J115" s="314"/>
      <c r="K115" s="328"/>
    </row>
    <row r="116" s="1" customFormat="1" ht="15" customHeight="1">
      <c r="B116" s="339"/>
      <c r="C116" s="314" t="s">
        <v>45</v>
      </c>
      <c r="D116" s="314"/>
      <c r="E116" s="314"/>
      <c r="F116" s="337" t="s">
        <v>3242</v>
      </c>
      <c r="G116" s="314"/>
      <c r="H116" s="314" t="s">
        <v>3287</v>
      </c>
      <c r="I116" s="314" t="s">
        <v>3277</v>
      </c>
      <c r="J116" s="314"/>
      <c r="K116" s="328"/>
    </row>
    <row r="117" s="1" customFormat="1" ht="15" customHeight="1">
      <c r="B117" s="339"/>
      <c r="C117" s="314" t="s">
        <v>54</v>
      </c>
      <c r="D117" s="314"/>
      <c r="E117" s="314"/>
      <c r="F117" s="337" t="s">
        <v>3242</v>
      </c>
      <c r="G117" s="314"/>
      <c r="H117" s="314" t="s">
        <v>3288</v>
      </c>
      <c r="I117" s="314" t="s">
        <v>3289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3290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3236</v>
      </c>
      <c r="D123" s="329"/>
      <c r="E123" s="329"/>
      <c r="F123" s="329" t="s">
        <v>3237</v>
      </c>
      <c r="G123" s="330"/>
      <c r="H123" s="329" t="s">
        <v>51</v>
      </c>
      <c r="I123" s="329" t="s">
        <v>54</v>
      </c>
      <c r="J123" s="329" t="s">
        <v>3238</v>
      </c>
      <c r="K123" s="358"/>
    </row>
    <row r="124" s="1" customFormat="1" ht="17.25" customHeight="1">
      <c r="B124" s="357"/>
      <c r="C124" s="331" t="s">
        <v>3239</v>
      </c>
      <c r="D124" s="331"/>
      <c r="E124" s="331"/>
      <c r="F124" s="332" t="s">
        <v>3240</v>
      </c>
      <c r="G124" s="333"/>
      <c r="H124" s="331"/>
      <c r="I124" s="331"/>
      <c r="J124" s="331" t="s">
        <v>3241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3245</v>
      </c>
      <c r="D126" s="336"/>
      <c r="E126" s="336"/>
      <c r="F126" s="337" t="s">
        <v>3242</v>
      </c>
      <c r="G126" s="314"/>
      <c r="H126" s="314" t="s">
        <v>3282</v>
      </c>
      <c r="I126" s="314" t="s">
        <v>3244</v>
      </c>
      <c r="J126" s="314">
        <v>120</v>
      </c>
      <c r="K126" s="362"/>
    </row>
    <row r="127" s="1" customFormat="1" ht="15" customHeight="1">
      <c r="B127" s="359"/>
      <c r="C127" s="314" t="s">
        <v>3291</v>
      </c>
      <c r="D127" s="314"/>
      <c r="E127" s="314"/>
      <c r="F127" s="337" t="s">
        <v>3242</v>
      </c>
      <c r="G127" s="314"/>
      <c r="H127" s="314" t="s">
        <v>3292</v>
      </c>
      <c r="I127" s="314" t="s">
        <v>3244</v>
      </c>
      <c r="J127" s="314" t="s">
        <v>3293</v>
      </c>
      <c r="K127" s="362"/>
    </row>
    <row r="128" s="1" customFormat="1" ht="15" customHeight="1">
      <c r="B128" s="359"/>
      <c r="C128" s="314" t="s">
        <v>82</v>
      </c>
      <c r="D128" s="314"/>
      <c r="E128" s="314"/>
      <c r="F128" s="337" t="s">
        <v>3242</v>
      </c>
      <c r="G128" s="314"/>
      <c r="H128" s="314" t="s">
        <v>3294</v>
      </c>
      <c r="I128" s="314" t="s">
        <v>3244</v>
      </c>
      <c r="J128" s="314" t="s">
        <v>3293</v>
      </c>
      <c r="K128" s="362"/>
    </row>
    <row r="129" s="1" customFormat="1" ht="15" customHeight="1">
      <c r="B129" s="359"/>
      <c r="C129" s="314" t="s">
        <v>3253</v>
      </c>
      <c r="D129" s="314"/>
      <c r="E129" s="314"/>
      <c r="F129" s="337" t="s">
        <v>3248</v>
      </c>
      <c r="G129" s="314"/>
      <c r="H129" s="314" t="s">
        <v>3254</v>
      </c>
      <c r="I129" s="314" t="s">
        <v>3244</v>
      </c>
      <c r="J129" s="314">
        <v>15</v>
      </c>
      <c r="K129" s="362"/>
    </row>
    <row r="130" s="1" customFormat="1" ht="15" customHeight="1">
      <c r="B130" s="359"/>
      <c r="C130" s="340" t="s">
        <v>3255</v>
      </c>
      <c r="D130" s="340"/>
      <c r="E130" s="340"/>
      <c r="F130" s="341" t="s">
        <v>3248</v>
      </c>
      <c r="G130" s="340"/>
      <c r="H130" s="340" t="s">
        <v>3256</v>
      </c>
      <c r="I130" s="340" t="s">
        <v>3244</v>
      </c>
      <c r="J130" s="340">
        <v>15</v>
      </c>
      <c r="K130" s="362"/>
    </row>
    <row r="131" s="1" customFormat="1" ht="15" customHeight="1">
      <c r="B131" s="359"/>
      <c r="C131" s="340" t="s">
        <v>3257</v>
      </c>
      <c r="D131" s="340"/>
      <c r="E131" s="340"/>
      <c r="F131" s="341" t="s">
        <v>3248</v>
      </c>
      <c r="G131" s="340"/>
      <c r="H131" s="340" t="s">
        <v>3258</v>
      </c>
      <c r="I131" s="340" t="s">
        <v>3244</v>
      </c>
      <c r="J131" s="340">
        <v>20</v>
      </c>
      <c r="K131" s="362"/>
    </row>
    <row r="132" s="1" customFormat="1" ht="15" customHeight="1">
      <c r="B132" s="359"/>
      <c r="C132" s="340" t="s">
        <v>3259</v>
      </c>
      <c r="D132" s="340"/>
      <c r="E132" s="340"/>
      <c r="F132" s="341" t="s">
        <v>3248</v>
      </c>
      <c r="G132" s="340"/>
      <c r="H132" s="340" t="s">
        <v>3260</v>
      </c>
      <c r="I132" s="340" t="s">
        <v>3244</v>
      </c>
      <c r="J132" s="340">
        <v>20</v>
      </c>
      <c r="K132" s="362"/>
    </row>
    <row r="133" s="1" customFormat="1" ht="15" customHeight="1">
      <c r="B133" s="359"/>
      <c r="C133" s="314" t="s">
        <v>3247</v>
      </c>
      <c r="D133" s="314"/>
      <c r="E133" s="314"/>
      <c r="F133" s="337" t="s">
        <v>3248</v>
      </c>
      <c r="G133" s="314"/>
      <c r="H133" s="314" t="s">
        <v>3282</v>
      </c>
      <c r="I133" s="314" t="s">
        <v>3244</v>
      </c>
      <c r="J133" s="314">
        <v>50</v>
      </c>
      <c r="K133" s="362"/>
    </row>
    <row r="134" s="1" customFormat="1" ht="15" customHeight="1">
      <c r="B134" s="359"/>
      <c r="C134" s="314" t="s">
        <v>3261</v>
      </c>
      <c r="D134" s="314"/>
      <c r="E134" s="314"/>
      <c r="F134" s="337" t="s">
        <v>3248</v>
      </c>
      <c r="G134" s="314"/>
      <c r="H134" s="314" t="s">
        <v>3282</v>
      </c>
      <c r="I134" s="314" t="s">
        <v>3244</v>
      </c>
      <c r="J134" s="314">
        <v>50</v>
      </c>
      <c r="K134" s="362"/>
    </row>
    <row r="135" s="1" customFormat="1" ht="15" customHeight="1">
      <c r="B135" s="359"/>
      <c r="C135" s="314" t="s">
        <v>3267</v>
      </c>
      <c r="D135" s="314"/>
      <c r="E135" s="314"/>
      <c r="F135" s="337" t="s">
        <v>3248</v>
      </c>
      <c r="G135" s="314"/>
      <c r="H135" s="314" t="s">
        <v>3282</v>
      </c>
      <c r="I135" s="314" t="s">
        <v>3244</v>
      </c>
      <c r="J135" s="314">
        <v>50</v>
      </c>
      <c r="K135" s="362"/>
    </row>
    <row r="136" s="1" customFormat="1" ht="15" customHeight="1">
      <c r="B136" s="359"/>
      <c r="C136" s="314" t="s">
        <v>3269</v>
      </c>
      <c r="D136" s="314"/>
      <c r="E136" s="314"/>
      <c r="F136" s="337" t="s">
        <v>3248</v>
      </c>
      <c r="G136" s="314"/>
      <c r="H136" s="314" t="s">
        <v>3282</v>
      </c>
      <c r="I136" s="314" t="s">
        <v>3244</v>
      </c>
      <c r="J136" s="314">
        <v>50</v>
      </c>
      <c r="K136" s="362"/>
    </row>
    <row r="137" s="1" customFormat="1" ht="15" customHeight="1">
      <c r="B137" s="359"/>
      <c r="C137" s="314" t="s">
        <v>3270</v>
      </c>
      <c r="D137" s="314"/>
      <c r="E137" s="314"/>
      <c r="F137" s="337" t="s">
        <v>3248</v>
      </c>
      <c r="G137" s="314"/>
      <c r="H137" s="314" t="s">
        <v>3295</v>
      </c>
      <c r="I137" s="314" t="s">
        <v>3244</v>
      </c>
      <c r="J137" s="314">
        <v>255</v>
      </c>
      <c r="K137" s="362"/>
    </row>
    <row r="138" s="1" customFormat="1" ht="15" customHeight="1">
      <c r="B138" s="359"/>
      <c r="C138" s="314" t="s">
        <v>3272</v>
      </c>
      <c r="D138" s="314"/>
      <c r="E138" s="314"/>
      <c r="F138" s="337" t="s">
        <v>3242</v>
      </c>
      <c r="G138" s="314"/>
      <c r="H138" s="314" t="s">
        <v>3296</v>
      </c>
      <c r="I138" s="314" t="s">
        <v>3274</v>
      </c>
      <c r="J138" s="314"/>
      <c r="K138" s="362"/>
    </row>
    <row r="139" s="1" customFormat="1" ht="15" customHeight="1">
      <c r="B139" s="359"/>
      <c r="C139" s="314" t="s">
        <v>3275</v>
      </c>
      <c r="D139" s="314"/>
      <c r="E139" s="314"/>
      <c r="F139" s="337" t="s">
        <v>3242</v>
      </c>
      <c r="G139" s="314"/>
      <c r="H139" s="314" t="s">
        <v>3297</v>
      </c>
      <c r="I139" s="314" t="s">
        <v>3277</v>
      </c>
      <c r="J139" s="314"/>
      <c r="K139" s="362"/>
    </row>
    <row r="140" s="1" customFormat="1" ht="15" customHeight="1">
      <c r="B140" s="359"/>
      <c r="C140" s="314" t="s">
        <v>3278</v>
      </c>
      <c r="D140" s="314"/>
      <c r="E140" s="314"/>
      <c r="F140" s="337" t="s">
        <v>3242</v>
      </c>
      <c r="G140" s="314"/>
      <c r="H140" s="314" t="s">
        <v>3278</v>
      </c>
      <c r="I140" s="314" t="s">
        <v>3277</v>
      </c>
      <c r="J140" s="314"/>
      <c r="K140" s="362"/>
    </row>
    <row r="141" s="1" customFormat="1" ht="15" customHeight="1">
      <c r="B141" s="359"/>
      <c r="C141" s="314" t="s">
        <v>35</v>
      </c>
      <c r="D141" s="314"/>
      <c r="E141" s="314"/>
      <c r="F141" s="337" t="s">
        <v>3242</v>
      </c>
      <c r="G141" s="314"/>
      <c r="H141" s="314" t="s">
        <v>3298</v>
      </c>
      <c r="I141" s="314" t="s">
        <v>3277</v>
      </c>
      <c r="J141" s="314"/>
      <c r="K141" s="362"/>
    </row>
    <row r="142" s="1" customFormat="1" ht="15" customHeight="1">
      <c r="B142" s="359"/>
      <c r="C142" s="314" t="s">
        <v>3299</v>
      </c>
      <c r="D142" s="314"/>
      <c r="E142" s="314"/>
      <c r="F142" s="337" t="s">
        <v>3242</v>
      </c>
      <c r="G142" s="314"/>
      <c r="H142" s="314" t="s">
        <v>3300</v>
      </c>
      <c r="I142" s="314" t="s">
        <v>3277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3301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3236</v>
      </c>
      <c r="D148" s="329"/>
      <c r="E148" s="329"/>
      <c r="F148" s="329" t="s">
        <v>3237</v>
      </c>
      <c r="G148" s="330"/>
      <c r="H148" s="329" t="s">
        <v>51</v>
      </c>
      <c r="I148" s="329" t="s">
        <v>54</v>
      </c>
      <c r="J148" s="329" t="s">
        <v>3238</v>
      </c>
      <c r="K148" s="328"/>
    </row>
    <row r="149" s="1" customFormat="1" ht="17.25" customHeight="1">
      <c r="B149" s="326"/>
      <c r="C149" s="331" t="s">
        <v>3239</v>
      </c>
      <c r="D149" s="331"/>
      <c r="E149" s="331"/>
      <c r="F149" s="332" t="s">
        <v>3240</v>
      </c>
      <c r="G149" s="333"/>
      <c r="H149" s="331"/>
      <c r="I149" s="331"/>
      <c r="J149" s="331" t="s">
        <v>3241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3245</v>
      </c>
      <c r="D151" s="314"/>
      <c r="E151" s="314"/>
      <c r="F151" s="367" t="s">
        <v>3242</v>
      </c>
      <c r="G151" s="314"/>
      <c r="H151" s="366" t="s">
        <v>3282</v>
      </c>
      <c r="I151" s="366" t="s">
        <v>3244</v>
      </c>
      <c r="J151" s="366">
        <v>120</v>
      </c>
      <c r="K151" s="362"/>
    </row>
    <row r="152" s="1" customFormat="1" ht="15" customHeight="1">
      <c r="B152" s="339"/>
      <c r="C152" s="366" t="s">
        <v>3291</v>
      </c>
      <c r="D152" s="314"/>
      <c r="E152" s="314"/>
      <c r="F152" s="367" t="s">
        <v>3242</v>
      </c>
      <c r="G152" s="314"/>
      <c r="H152" s="366" t="s">
        <v>3302</v>
      </c>
      <c r="I152" s="366" t="s">
        <v>3244</v>
      </c>
      <c r="J152" s="366" t="s">
        <v>3293</v>
      </c>
      <c r="K152" s="362"/>
    </row>
    <row r="153" s="1" customFormat="1" ht="15" customHeight="1">
      <c r="B153" s="339"/>
      <c r="C153" s="366" t="s">
        <v>82</v>
      </c>
      <c r="D153" s="314"/>
      <c r="E153" s="314"/>
      <c r="F153" s="367" t="s">
        <v>3242</v>
      </c>
      <c r="G153" s="314"/>
      <c r="H153" s="366" t="s">
        <v>3303</v>
      </c>
      <c r="I153" s="366" t="s">
        <v>3244</v>
      </c>
      <c r="J153" s="366" t="s">
        <v>3293</v>
      </c>
      <c r="K153" s="362"/>
    </row>
    <row r="154" s="1" customFormat="1" ht="15" customHeight="1">
      <c r="B154" s="339"/>
      <c r="C154" s="366" t="s">
        <v>3247</v>
      </c>
      <c r="D154" s="314"/>
      <c r="E154" s="314"/>
      <c r="F154" s="367" t="s">
        <v>3248</v>
      </c>
      <c r="G154" s="314"/>
      <c r="H154" s="366" t="s">
        <v>3282</v>
      </c>
      <c r="I154" s="366" t="s">
        <v>3244</v>
      </c>
      <c r="J154" s="366">
        <v>50</v>
      </c>
      <c r="K154" s="362"/>
    </row>
    <row r="155" s="1" customFormat="1" ht="15" customHeight="1">
      <c r="B155" s="339"/>
      <c r="C155" s="366" t="s">
        <v>3250</v>
      </c>
      <c r="D155" s="314"/>
      <c r="E155" s="314"/>
      <c r="F155" s="367" t="s">
        <v>3242</v>
      </c>
      <c r="G155" s="314"/>
      <c r="H155" s="366" t="s">
        <v>3282</v>
      </c>
      <c r="I155" s="366" t="s">
        <v>3252</v>
      </c>
      <c r="J155" s="366"/>
      <c r="K155" s="362"/>
    </row>
    <row r="156" s="1" customFormat="1" ht="15" customHeight="1">
      <c r="B156" s="339"/>
      <c r="C156" s="366" t="s">
        <v>3261</v>
      </c>
      <c r="D156" s="314"/>
      <c r="E156" s="314"/>
      <c r="F156" s="367" t="s">
        <v>3248</v>
      </c>
      <c r="G156" s="314"/>
      <c r="H156" s="366" t="s">
        <v>3282</v>
      </c>
      <c r="I156" s="366" t="s">
        <v>3244</v>
      </c>
      <c r="J156" s="366">
        <v>50</v>
      </c>
      <c r="K156" s="362"/>
    </row>
    <row r="157" s="1" customFormat="1" ht="15" customHeight="1">
      <c r="B157" s="339"/>
      <c r="C157" s="366" t="s">
        <v>3269</v>
      </c>
      <c r="D157" s="314"/>
      <c r="E157" s="314"/>
      <c r="F157" s="367" t="s">
        <v>3248</v>
      </c>
      <c r="G157" s="314"/>
      <c r="H157" s="366" t="s">
        <v>3282</v>
      </c>
      <c r="I157" s="366" t="s">
        <v>3244</v>
      </c>
      <c r="J157" s="366">
        <v>50</v>
      </c>
      <c r="K157" s="362"/>
    </row>
    <row r="158" s="1" customFormat="1" ht="15" customHeight="1">
      <c r="B158" s="339"/>
      <c r="C158" s="366" t="s">
        <v>3267</v>
      </c>
      <c r="D158" s="314"/>
      <c r="E158" s="314"/>
      <c r="F158" s="367" t="s">
        <v>3248</v>
      </c>
      <c r="G158" s="314"/>
      <c r="H158" s="366" t="s">
        <v>3282</v>
      </c>
      <c r="I158" s="366" t="s">
        <v>3244</v>
      </c>
      <c r="J158" s="366">
        <v>50</v>
      </c>
      <c r="K158" s="362"/>
    </row>
    <row r="159" s="1" customFormat="1" ht="15" customHeight="1">
      <c r="B159" s="339"/>
      <c r="C159" s="366" t="s">
        <v>122</v>
      </c>
      <c r="D159" s="314"/>
      <c r="E159" s="314"/>
      <c r="F159" s="367" t="s">
        <v>3242</v>
      </c>
      <c r="G159" s="314"/>
      <c r="H159" s="366" t="s">
        <v>3304</v>
      </c>
      <c r="I159" s="366" t="s">
        <v>3244</v>
      </c>
      <c r="J159" s="366" t="s">
        <v>3305</v>
      </c>
      <c r="K159" s="362"/>
    </row>
    <row r="160" s="1" customFormat="1" ht="15" customHeight="1">
      <c r="B160" s="339"/>
      <c r="C160" s="366" t="s">
        <v>3306</v>
      </c>
      <c r="D160" s="314"/>
      <c r="E160" s="314"/>
      <c r="F160" s="367" t="s">
        <v>3242</v>
      </c>
      <c r="G160" s="314"/>
      <c r="H160" s="366" t="s">
        <v>3307</v>
      </c>
      <c r="I160" s="366" t="s">
        <v>3277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3308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3236</v>
      </c>
      <c r="D166" s="329"/>
      <c r="E166" s="329"/>
      <c r="F166" s="329" t="s">
        <v>3237</v>
      </c>
      <c r="G166" s="371"/>
      <c r="H166" s="372" t="s">
        <v>51</v>
      </c>
      <c r="I166" s="372" t="s">
        <v>54</v>
      </c>
      <c r="J166" s="329" t="s">
        <v>3238</v>
      </c>
      <c r="K166" s="306"/>
    </row>
    <row r="167" s="1" customFormat="1" ht="17.25" customHeight="1">
      <c r="B167" s="307"/>
      <c r="C167" s="331" t="s">
        <v>3239</v>
      </c>
      <c r="D167" s="331"/>
      <c r="E167" s="331"/>
      <c r="F167" s="332" t="s">
        <v>3240</v>
      </c>
      <c r="G167" s="373"/>
      <c r="H167" s="374"/>
      <c r="I167" s="374"/>
      <c r="J167" s="331" t="s">
        <v>3241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3245</v>
      </c>
      <c r="D169" s="314"/>
      <c r="E169" s="314"/>
      <c r="F169" s="337" t="s">
        <v>3242</v>
      </c>
      <c r="G169" s="314"/>
      <c r="H169" s="314" t="s">
        <v>3282</v>
      </c>
      <c r="I169" s="314" t="s">
        <v>3244</v>
      </c>
      <c r="J169" s="314">
        <v>120</v>
      </c>
      <c r="K169" s="362"/>
    </row>
    <row r="170" s="1" customFormat="1" ht="15" customHeight="1">
      <c r="B170" s="339"/>
      <c r="C170" s="314" t="s">
        <v>3291</v>
      </c>
      <c r="D170" s="314"/>
      <c r="E170" s="314"/>
      <c r="F170" s="337" t="s">
        <v>3242</v>
      </c>
      <c r="G170" s="314"/>
      <c r="H170" s="314" t="s">
        <v>3292</v>
      </c>
      <c r="I170" s="314" t="s">
        <v>3244</v>
      </c>
      <c r="J170" s="314" t="s">
        <v>3293</v>
      </c>
      <c r="K170" s="362"/>
    </row>
    <row r="171" s="1" customFormat="1" ht="15" customHeight="1">
      <c r="B171" s="339"/>
      <c r="C171" s="314" t="s">
        <v>82</v>
      </c>
      <c r="D171" s="314"/>
      <c r="E171" s="314"/>
      <c r="F171" s="337" t="s">
        <v>3242</v>
      </c>
      <c r="G171" s="314"/>
      <c r="H171" s="314" t="s">
        <v>3309</v>
      </c>
      <c r="I171" s="314" t="s">
        <v>3244</v>
      </c>
      <c r="J171" s="314" t="s">
        <v>3293</v>
      </c>
      <c r="K171" s="362"/>
    </row>
    <row r="172" s="1" customFormat="1" ht="15" customHeight="1">
      <c r="B172" s="339"/>
      <c r="C172" s="314" t="s">
        <v>3247</v>
      </c>
      <c r="D172" s="314"/>
      <c r="E172" s="314"/>
      <c r="F172" s="337" t="s">
        <v>3248</v>
      </c>
      <c r="G172" s="314"/>
      <c r="H172" s="314" t="s">
        <v>3309</v>
      </c>
      <c r="I172" s="314" t="s">
        <v>3244</v>
      </c>
      <c r="J172" s="314">
        <v>50</v>
      </c>
      <c r="K172" s="362"/>
    </row>
    <row r="173" s="1" customFormat="1" ht="15" customHeight="1">
      <c r="B173" s="339"/>
      <c r="C173" s="314" t="s">
        <v>3250</v>
      </c>
      <c r="D173" s="314"/>
      <c r="E173" s="314"/>
      <c r="F173" s="337" t="s">
        <v>3242</v>
      </c>
      <c r="G173" s="314"/>
      <c r="H173" s="314" t="s">
        <v>3309</v>
      </c>
      <c r="I173" s="314" t="s">
        <v>3252</v>
      </c>
      <c r="J173" s="314"/>
      <c r="K173" s="362"/>
    </row>
    <row r="174" s="1" customFormat="1" ht="15" customHeight="1">
      <c r="B174" s="339"/>
      <c r="C174" s="314" t="s">
        <v>3261</v>
      </c>
      <c r="D174" s="314"/>
      <c r="E174" s="314"/>
      <c r="F174" s="337" t="s">
        <v>3248</v>
      </c>
      <c r="G174" s="314"/>
      <c r="H174" s="314" t="s">
        <v>3309</v>
      </c>
      <c r="I174" s="314" t="s">
        <v>3244</v>
      </c>
      <c r="J174" s="314">
        <v>50</v>
      </c>
      <c r="K174" s="362"/>
    </row>
    <row r="175" s="1" customFormat="1" ht="15" customHeight="1">
      <c r="B175" s="339"/>
      <c r="C175" s="314" t="s">
        <v>3269</v>
      </c>
      <c r="D175" s="314"/>
      <c r="E175" s="314"/>
      <c r="F175" s="337" t="s">
        <v>3248</v>
      </c>
      <c r="G175" s="314"/>
      <c r="H175" s="314" t="s">
        <v>3309</v>
      </c>
      <c r="I175" s="314" t="s">
        <v>3244</v>
      </c>
      <c r="J175" s="314">
        <v>50</v>
      </c>
      <c r="K175" s="362"/>
    </row>
    <row r="176" s="1" customFormat="1" ht="15" customHeight="1">
      <c r="B176" s="339"/>
      <c r="C176" s="314" t="s">
        <v>3267</v>
      </c>
      <c r="D176" s="314"/>
      <c r="E176" s="314"/>
      <c r="F176" s="337" t="s">
        <v>3248</v>
      </c>
      <c r="G176" s="314"/>
      <c r="H176" s="314" t="s">
        <v>3309</v>
      </c>
      <c r="I176" s="314" t="s">
        <v>3244</v>
      </c>
      <c r="J176" s="314">
        <v>50</v>
      </c>
      <c r="K176" s="362"/>
    </row>
    <row r="177" s="1" customFormat="1" ht="15" customHeight="1">
      <c r="B177" s="339"/>
      <c r="C177" s="314" t="s">
        <v>135</v>
      </c>
      <c r="D177" s="314"/>
      <c r="E177" s="314"/>
      <c r="F177" s="337" t="s">
        <v>3242</v>
      </c>
      <c r="G177" s="314"/>
      <c r="H177" s="314" t="s">
        <v>3310</v>
      </c>
      <c r="I177" s="314" t="s">
        <v>3311</v>
      </c>
      <c r="J177" s="314"/>
      <c r="K177" s="362"/>
    </row>
    <row r="178" s="1" customFormat="1" ht="15" customHeight="1">
      <c r="B178" s="339"/>
      <c r="C178" s="314" t="s">
        <v>54</v>
      </c>
      <c r="D178" s="314"/>
      <c r="E178" s="314"/>
      <c r="F178" s="337" t="s">
        <v>3242</v>
      </c>
      <c r="G178" s="314"/>
      <c r="H178" s="314" t="s">
        <v>3312</v>
      </c>
      <c r="I178" s="314" t="s">
        <v>3313</v>
      </c>
      <c r="J178" s="314">
        <v>1</v>
      </c>
      <c r="K178" s="362"/>
    </row>
    <row r="179" s="1" customFormat="1" ht="15" customHeight="1">
      <c r="B179" s="339"/>
      <c r="C179" s="314" t="s">
        <v>50</v>
      </c>
      <c r="D179" s="314"/>
      <c r="E179" s="314"/>
      <c r="F179" s="337" t="s">
        <v>3242</v>
      </c>
      <c r="G179" s="314"/>
      <c r="H179" s="314" t="s">
        <v>3314</v>
      </c>
      <c r="I179" s="314" t="s">
        <v>3244</v>
      </c>
      <c r="J179" s="314">
        <v>20</v>
      </c>
      <c r="K179" s="362"/>
    </row>
    <row r="180" s="1" customFormat="1" ht="15" customHeight="1">
      <c r="B180" s="339"/>
      <c r="C180" s="314" t="s">
        <v>51</v>
      </c>
      <c r="D180" s="314"/>
      <c r="E180" s="314"/>
      <c r="F180" s="337" t="s">
        <v>3242</v>
      </c>
      <c r="G180" s="314"/>
      <c r="H180" s="314" t="s">
        <v>3315</v>
      </c>
      <c r="I180" s="314" t="s">
        <v>3244</v>
      </c>
      <c r="J180" s="314">
        <v>255</v>
      </c>
      <c r="K180" s="362"/>
    </row>
    <row r="181" s="1" customFormat="1" ht="15" customHeight="1">
      <c r="B181" s="339"/>
      <c r="C181" s="314" t="s">
        <v>136</v>
      </c>
      <c r="D181" s="314"/>
      <c r="E181" s="314"/>
      <c r="F181" s="337" t="s">
        <v>3242</v>
      </c>
      <c r="G181" s="314"/>
      <c r="H181" s="314" t="s">
        <v>3206</v>
      </c>
      <c r="I181" s="314" t="s">
        <v>3244</v>
      </c>
      <c r="J181" s="314">
        <v>10</v>
      </c>
      <c r="K181" s="362"/>
    </row>
    <row r="182" s="1" customFormat="1" ht="15" customHeight="1">
      <c r="B182" s="339"/>
      <c r="C182" s="314" t="s">
        <v>137</v>
      </c>
      <c r="D182" s="314"/>
      <c r="E182" s="314"/>
      <c r="F182" s="337" t="s">
        <v>3242</v>
      </c>
      <c r="G182" s="314"/>
      <c r="H182" s="314" t="s">
        <v>3316</v>
      </c>
      <c r="I182" s="314" t="s">
        <v>3277</v>
      </c>
      <c r="J182" s="314"/>
      <c r="K182" s="362"/>
    </row>
    <row r="183" s="1" customFormat="1" ht="15" customHeight="1">
      <c r="B183" s="339"/>
      <c r="C183" s="314" t="s">
        <v>3317</v>
      </c>
      <c r="D183" s="314"/>
      <c r="E183" s="314"/>
      <c r="F183" s="337" t="s">
        <v>3242</v>
      </c>
      <c r="G183" s="314"/>
      <c r="H183" s="314" t="s">
        <v>3318</v>
      </c>
      <c r="I183" s="314" t="s">
        <v>3277</v>
      </c>
      <c r="J183" s="314"/>
      <c r="K183" s="362"/>
    </row>
    <row r="184" s="1" customFormat="1" ht="15" customHeight="1">
      <c r="B184" s="339"/>
      <c r="C184" s="314" t="s">
        <v>3306</v>
      </c>
      <c r="D184" s="314"/>
      <c r="E184" s="314"/>
      <c r="F184" s="337" t="s">
        <v>3242</v>
      </c>
      <c r="G184" s="314"/>
      <c r="H184" s="314" t="s">
        <v>3319</v>
      </c>
      <c r="I184" s="314" t="s">
        <v>3277</v>
      </c>
      <c r="J184" s="314"/>
      <c r="K184" s="362"/>
    </row>
    <row r="185" s="1" customFormat="1" ht="15" customHeight="1">
      <c r="B185" s="339"/>
      <c r="C185" s="314" t="s">
        <v>139</v>
      </c>
      <c r="D185" s="314"/>
      <c r="E185" s="314"/>
      <c r="F185" s="337" t="s">
        <v>3248</v>
      </c>
      <c r="G185" s="314"/>
      <c r="H185" s="314" t="s">
        <v>3320</v>
      </c>
      <c r="I185" s="314" t="s">
        <v>3244</v>
      </c>
      <c r="J185" s="314">
        <v>50</v>
      </c>
      <c r="K185" s="362"/>
    </row>
    <row r="186" s="1" customFormat="1" ht="15" customHeight="1">
      <c r="B186" s="339"/>
      <c r="C186" s="314" t="s">
        <v>3321</v>
      </c>
      <c r="D186" s="314"/>
      <c r="E186" s="314"/>
      <c r="F186" s="337" t="s">
        <v>3248</v>
      </c>
      <c r="G186" s="314"/>
      <c r="H186" s="314" t="s">
        <v>3322</v>
      </c>
      <c r="I186" s="314" t="s">
        <v>3323</v>
      </c>
      <c r="J186" s="314"/>
      <c r="K186" s="362"/>
    </row>
    <row r="187" s="1" customFormat="1" ht="15" customHeight="1">
      <c r="B187" s="339"/>
      <c r="C187" s="314" t="s">
        <v>3324</v>
      </c>
      <c r="D187" s="314"/>
      <c r="E187" s="314"/>
      <c r="F187" s="337" t="s">
        <v>3248</v>
      </c>
      <c r="G187" s="314"/>
      <c r="H187" s="314" t="s">
        <v>3325</v>
      </c>
      <c r="I187" s="314" t="s">
        <v>3323</v>
      </c>
      <c r="J187" s="314"/>
      <c r="K187" s="362"/>
    </row>
    <row r="188" s="1" customFormat="1" ht="15" customHeight="1">
      <c r="B188" s="339"/>
      <c r="C188" s="314" t="s">
        <v>3326</v>
      </c>
      <c r="D188" s="314"/>
      <c r="E188" s="314"/>
      <c r="F188" s="337" t="s">
        <v>3248</v>
      </c>
      <c r="G188" s="314"/>
      <c r="H188" s="314" t="s">
        <v>3327</v>
      </c>
      <c r="I188" s="314" t="s">
        <v>3323</v>
      </c>
      <c r="J188" s="314"/>
      <c r="K188" s="362"/>
    </row>
    <row r="189" s="1" customFormat="1" ht="15" customHeight="1">
      <c r="B189" s="339"/>
      <c r="C189" s="375" t="s">
        <v>3328</v>
      </c>
      <c r="D189" s="314"/>
      <c r="E189" s="314"/>
      <c r="F189" s="337" t="s">
        <v>3248</v>
      </c>
      <c r="G189" s="314"/>
      <c r="H189" s="314" t="s">
        <v>3329</v>
      </c>
      <c r="I189" s="314" t="s">
        <v>3330</v>
      </c>
      <c r="J189" s="376" t="s">
        <v>3331</v>
      </c>
      <c r="K189" s="362"/>
    </row>
    <row r="190" s="1" customFormat="1" ht="15" customHeight="1">
      <c r="B190" s="339"/>
      <c r="C190" s="375" t="s">
        <v>39</v>
      </c>
      <c r="D190" s="314"/>
      <c r="E190" s="314"/>
      <c r="F190" s="337" t="s">
        <v>3242</v>
      </c>
      <c r="G190" s="314"/>
      <c r="H190" s="311" t="s">
        <v>3332</v>
      </c>
      <c r="I190" s="314" t="s">
        <v>3333</v>
      </c>
      <c r="J190" s="314"/>
      <c r="K190" s="362"/>
    </row>
    <row r="191" s="1" customFormat="1" ht="15" customHeight="1">
      <c r="B191" s="339"/>
      <c r="C191" s="375" t="s">
        <v>3334</v>
      </c>
      <c r="D191" s="314"/>
      <c r="E191" s="314"/>
      <c r="F191" s="337" t="s">
        <v>3242</v>
      </c>
      <c r="G191" s="314"/>
      <c r="H191" s="314" t="s">
        <v>3335</v>
      </c>
      <c r="I191" s="314" t="s">
        <v>3277</v>
      </c>
      <c r="J191" s="314"/>
      <c r="K191" s="362"/>
    </row>
    <row r="192" s="1" customFormat="1" ht="15" customHeight="1">
      <c r="B192" s="339"/>
      <c r="C192" s="375" t="s">
        <v>3336</v>
      </c>
      <c r="D192" s="314"/>
      <c r="E192" s="314"/>
      <c r="F192" s="337" t="s">
        <v>3242</v>
      </c>
      <c r="G192" s="314"/>
      <c r="H192" s="314" t="s">
        <v>3337</v>
      </c>
      <c r="I192" s="314" t="s">
        <v>3277</v>
      </c>
      <c r="J192" s="314"/>
      <c r="K192" s="362"/>
    </row>
    <row r="193" s="1" customFormat="1" ht="15" customHeight="1">
      <c r="B193" s="339"/>
      <c r="C193" s="375" t="s">
        <v>3338</v>
      </c>
      <c r="D193" s="314"/>
      <c r="E193" s="314"/>
      <c r="F193" s="337" t="s">
        <v>3248</v>
      </c>
      <c r="G193" s="314"/>
      <c r="H193" s="314" t="s">
        <v>3339</v>
      </c>
      <c r="I193" s="314" t="s">
        <v>3277</v>
      </c>
      <c r="J193" s="314"/>
      <c r="K193" s="362"/>
    </row>
    <row r="194" s="1" customFormat="1" ht="15" customHeight="1">
      <c r="B194" s="368"/>
      <c r="C194" s="377"/>
      <c r="D194" s="348"/>
      <c r="E194" s="348"/>
      <c r="F194" s="348"/>
      <c r="G194" s="348"/>
      <c r="H194" s="348"/>
      <c r="I194" s="348"/>
      <c r="J194" s="348"/>
      <c r="K194" s="369"/>
    </row>
    <row r="195" s="1" customFormat="1" ht="18.75" customHeight="1">
      <c r="B195" s="350"/>
      <c r="C195" s="360"/>
      <c r="D195" s="360"/>
      <c r="E195" s="360"/>
      <c r="F195" s="370"/>
      <c r="G195" s="360"/>
      <c r="H195" s="360"/>
      <c r="I195" s="360"/>
      <c r="J195" s="360"/>
      <c r="K195" s="350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3340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8" t="s">
        <v>3341</v>
      </c>
      <c r="D200" s="378"/>
      <c r="E200" s="378"/>
      <c r="F200" s="378" t="s">
        <v>3342</v>
      </c>
      <c r="G200" s="379"/>
      <c r="H200" s="378" t="s">
        <v>3343</v>
      </c>
      <c r="I200" s="378"/>
      <c r="J200" s="378"/>
      <c r="K200" s="306"/>
    </row>
    <row r="201" s="1" customFormat="1" ht="5.25" customHeight="1">
      <c r="B201" s="339"/>
      <c r="C201" s="334"/>
      <c r="D201" s="334"/>
      <c r="E201" s="334"/>
      <c r="F201" s="334"/>
      <c r="G201" s="360"/>
      <c r="H201" s="334"/>
      <c r="I201" s="334"/>
      <c r="J201" s="334"/>
      <c r="K201" s="362"/>
    </row>
    <row r="202" s="1" customFormat="1" ht="15" customHeight="1">
      <c r="B202" s="339"/>
      <c r="C202" s="314" t="s">
        <v>3333</v>
      </c>
      <c r="D202" s="314"/>
      <c r="E202" s="314"/>
      <c r="F202" s="337" t="s">
        <v>40</v>
      </c>
      <c r="G202" s="314"/>
      <c r="H202" s="314" t="s">
        <v>3344</v>
      </c>
      <c r="I202" s="314"/>
      <c r="J202" s="314"/>
      <c r="K202" s="362"/>
    </row>
    <row r="203" s="1" customFormat="1" ht="15" customHeight="1">
      <c r="B203" s="339"/>
      <c r="C203" s="314"/>
      <c r="D203" s="314"/>
      <c r="E203" s="314"/>
      <c r="F203" s="337" t="s">
        <v>41</v>
      </c>
      <c r="G203" s="314"/>
      <c r="H203" s="314" t="s">
        <v>3345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44</v>
      </c>
      <c r="G204" s="314"/>
      <c r="H204" s="314" t="s">
        <v>3346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42</v>
      </c>
      <c r="G205" s="314"/>
      <c r="H205" s="314" t="s">
        <v>3347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43</v>
      </c>
      <c r="G206" s="314"/>
      <c r="H206" s="314" t="s">
        <v>3348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/>
      <c r="G207" s="314"/>
      <c r="H207" s="314"/>
      <c r="I207" s="314"/>
      <c r="J207" s="314"/>
      <c r="K207" s="362"/>
    </row>
    <row r="208" s="1" customFormat="1" ht="15" customHeight="1">
      <c r="B208" s="339"/>
      <c r="C208" s="314" t="s">
        <v>3289</v>
      </c>
      <c r="D208" s="314"/>
      <c r="E208" s="314"/>
      <c r="F208" s="337" t="s">
        <v>86</v>
      </c>
      <c r="G208" s="314"/>
      <c r="H208" s="314" t="s">
        <v>3349</v>
      </c>
      <c r="I208" s="314"/>
      <c r="J208" s="314"/>
      <c r="K208" s="362"/>
    </row>
    <row r="209" s="1" customFormat="1" ht="15" customHeight="1">
      <c r="B209" s="339"/>
      <c r="C209" s="314"/>
      <c r="D209" s="314"/>
      <c r="E209" s="314"/>
      <c r="F209" s="337" t="s">
        <v>3187</v>
      </c>
      <c r="G209" s="314"/>
      <c r="H209" s="314" t="s">
        <v>3188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75</v>
      </c>
      <c r="G210" s="314"/>
      <c r="H210" s="314" t="s">
        <v>3350</v>
      </c>
      <c r="I210" s="314"/>
      <c r="J210" s="314"/>
      <c r="K210" s="362"/>
    </row>
    <row r="211" s="1" customFormat="1" ht="15" customHeight="1">
      <c r="B211" s="380"/>
      <c r="C211" s="314"/>
      <c r="D211" s="314"/>
      <c r="E211" s="314"/>
      <c r="F211" s="337" t="s">
        <v>3189</v>
      </c>
      <c r="G211" s="375"/>
      <c r="H211" s="366" t="s">
        <v>3190</v>
      </c>
      <c r="I211" s="366"/>
      <c r="J211" s="366"/>
      <c r="K211" s="381"/>
    </row>
    <row r="212" s="1" customFormat="1" ht="15" customHeight="1">
      <c r="B212" s="380"/>
      <c r="C212" s="314"/>
      <c r="D212" s="314"/>
      <c r="E212" s="314"/>
      <c r="F212" s="337" t="s">
        <v>111</v>
      </c>
      <c r="G212" s="375"/>
      <c r="H212" s="366" t="s">
        <v>110</v>
      </c>
      <c r="I212" s="366"/>
      <c r="J212" s="366"/>
      <c r="K212" s="381"/>
    </row>
    <row r="213" s="1" customFormat="1" ht="15" customHeight="1">
      <c r="B213" s="380"/>
      <c r="C213" s="314"/>
      <c r="D213" s="314"/>
      <c r="E213" s="314"/>
      <c r="F213" s="337"/>
      <c r="G213" s="375"/>
      <c r="H213" s="366"/>
      <c r="I213" s="366"/>
      <c r="J213" s="366"/>
      <c r="K213" s="381"/>
    </row>
    <row r="214" s="1" customFormat="1" ht="15" customHeight="1">
      <c r="B214" s="380"/>
      <c r="C214" s="314" t="s">
        <v>3313</v>
      </c>
      <c r="D214" s="314"/>
      <c r="E214" s="314"/>
      <c r="F214" s="337">
        <v>1</v>
      </c>
      <c r="G214" s="375"/>
      <c r="H214" s="366" t="s">
        <v>3351</v>
      </c>
      <c r="I214" s="366"/>
      <c r="J214" s="366"/>
      <c r="K214" s="381"/>
    </row>
    <row r="215" s="1" customFormat="1" ht="15" customHeight="1">
      <c r="B215" s="380"/>
      <c r="C215" s="314"/>
      <c r="D215" s="314"/>
      <c r="E215" s="314"/>
      <c r="F215" s="337">
        <v>2</v>
      </c>
      <c r="G215" s="375"/>
      <c r="H215" s="366" t="s">
        <v>3352</v>
      </c>
      <c r="I215" s="366"/>
      <c r="J215" s="366"/>
      <c r="K215" s="381"/>
    </row>
    <row r="216" s="1" customFormat="1" ht="15" customHeight="1">
      <c r="B216" s="380"/>
      <c r="C216" s="314"/>
      <c r="D216" s="314"/>
      <c r="E216" s="314"/>
      <c r="F216" s="337">
        <v>3</v>
      </c>
      <c r="G216" s="375"/>
      <c r="H216" s="366" t="s">
        <v>3353</v>
      </c>
      <c r="I216" s="366"/>
      <c r="J216" s="366"/>
      <c r="K216" s="381"/>
    </row>
    <row r="217" s="1" customFormat="1" ht="15" customHeight="1">
      <c r="B217" s="380"/>
      <c r="C217" s="314"/>
      <c r="D217" s="314"/>
      <c r="E217" s="314"/>
      <c r="F217" s="337">
        <v>4</v>
      </c>
      <c r="G217" s="375"/>
      <c r="H217" s="366" t="s">
        <v>3354</v>
      </c>
      <c r="I217" s="366"/>
      <c r="J217" s="366"/>
      <c r="K217" s="381"/>
    </row>
    <row r="218" s="1" customFormat="1" ht="12.75" customHeight="1">
      <c r="B218" s="382"/>
      <c r="C218" s="383"/>
      <c r="D218" s="383"/>
      <c r="E218" s="383"/>
      <c r="F218" s="383"/>
      <c r="G218" s="383"/>
      <c r="H218" s="383"/>
      <c r="I218" s="383"/>
      <c r="J218" s="383"/>
      <c r="K218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118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ROUND((SUM(BE94:BE227)),  2)</f>
        <v>0</v>
      </c>
      <c r="G35" s="40"/>
      <c r="H35" s="40"/>
      <c r="I35" s="159">
        <v>0.20999999999999999</v>
      </c>
      <c r="J35" s="158">
        <f>ROUND(((SUM(BE94:BE227))*I35),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ROUND((SUM(BF94:BF227)),  2)</f>
        <v>0</v>
      </c>
      <c r="G36" s="40"/>
      <c r="H36" s="40"/>
      <c r="I36" s="159">
        <v>0.14999999999999999</v>
      </c>
      <c r="J36" s="158">
        <f>ROUND(((SUM(BF94:BF227))*I36),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ROUND((SUM(BG94:BG227)),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ROUND((SUM(BH94:BH227)),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ROUND((SUM(BI94:BI227)),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E.1.5.1 - Revize připojky kanalizace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127</v>
      </c>
      <c r="E66" s="184"/>
      <c r="F66" s="184"/>
      <c r="G66" s="184"/>
      <c r="H66" s="184"/>
      <c r="I66" s="184"/>
      <c r="J66" s="185">
        <f>J124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128</v>
      </c>
      <c r="E67" s="184"/>
      <c r="F67" s="184"/>
      <c r="G67" s="184"/>
      <c r="H67" s="184"/>
      <c r="I67" s="184"/>
      <c r="J67" s="185">
        <f>J131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129</v>
      </c>
      <c r="E68" s="184"/>
      <c r="F68" s="184"/>
      <c r="G68" s="184"/>
      <c r="H68" s="184"/>
      <c r="I68" s="184"/>
      <c r="J68" s="185">
        <f>J177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130</v>
      </c>
      <c r="E69" s="184"/>
      <c r="F69" s="184"/>
      <c r="G69" s="184"/>
      <c r="H69" s="184"/>
      <c r="I69" s="184"/>
      <c r="J69" s="185">
        <f>J188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131</v>
      </c>
      <c r="E70" s="184"/>
      <c r="F70" s="184"/>
      <c r="G70" s="184"/>
      <c r="H70" s="184"/>
      <c r="I70" s="184"/>
      <c r="J70" s="185">
        <f>J207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132</v>
      </c>
      <c r="E71" s="179"/>
      <c r="F71" s="179"/>
      <c r="G71" s="179"/>
      <c r="H71" s="179"/>
      <c r="I71" s="179"/>
      <c r="J71" s="180">
        <f>J214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133</v>
      </c>
      <c r="E72" s="184"/>
      <c r="F72" s="184"/>
      <c r="G72" s="184"/>
      <c r="H72" s="184"/>
      <c r="I72" s="184"/>
      <c r="J72" s="185">
        <f>J215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Bystřice (Bystryca), nádražní budova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117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118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119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E.1.5.1 - Revize připojky kanalizace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 xml:space="preserve"> </v>
      </c>
      <c r="G88" s="42"/>
      <c r="H88" s="42"/>
      <c r="I88" s="34" t="s">
        <v>23</v>
      </c>
      <c r="J88" s="74" t="str">
        <f>IF(J14="","",J14)</f>
        <v>26. 7. 2022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E17</f>
        <v xml:space="preserve"> </v>
      </c>
      <c r="G90" s="42"/>
      <c r="H90" s="42"/>
      <c r="I90" s="34" t="s">
        <v>30</v>
      </c>
      <c r="J90" s="38" t="str">
        <f>E23</f>
        <v xml:space="preserve"> 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28</v>
      </c>
      <c r="D91" s="42"/>
      <c r="E91" s="42"/>
      <c r="F91" s="29" t="str">
        <f>IF(E20="","",E20)</f>
        <v>Vyplň údaj</v>
      </c>
      <c r="G91" s="42"/>
      <c r="H91" s="42"/>
      <c r="I91" s="34" t="s">
        <v>32</v>
      </c>
      <c r="J91" s="38" t="str">
        <f>E26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135</v>
      </c>
      <c r="D93" s="190" t="s">
        <v>54</v>
      </c>
      <c r="E93" s="190" t="s">
        <v>50</v>
      </c>
      <c r="F93" s="190" t="s">
        <v>51</v>
      </c>
      <c r="G93" s="190" t="s">
        <v>136</v>
      </c>
      <c r="H93" s="190" t="s">
        <v>137</v>
      </c>
      <c r="I93" s="190" t="s">
        <v>138</v>
      </c>
      <c r="J93" s="190" t="s">
        <v>123</v>
      </c>
      <c r="K93" s="191" t="s">
        <v>139</v>
      </c>
      <c r="L93" s="192"/>
      <c r="M93" s="94" t="s">
        <v>19</v>
      </c>
      <c r="N93" s="95" t="s">
        <v>39</v>
      </c>
      <c r="O93" s="95" t="s">
        <v>140</v>
      </c>
      <c r="P93" s="95" t="s">
        <v>141</v>
      </c>
      <c r="Q93" s="95" t="s">
        <v>142</v>
      </c>
      <c r="R93" s="95" t="s">
        <v>143</v>
      </c>
      <c r="S93" s="95" t="s">
        <v>144</v>
      </c>
      <c r="T93" s="96" t="s">
        <v>145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146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P95+P214</f>
        <v>0</v>
      </c>
      <c r="Q94" s="98"/>
      <c r="R94" s="195">
        <f>R95+R214</f>
        <v>108.43444038000001</v>
      </c>
      <c r="S94" s="98"/>
      <c r="T94" s="196">
        <f>T95+T214</f>
        <v>3.84117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68</v>
      </c>
      <c r="AU94" s="19" t="s">
        <v>124</v>
      </c>
      <c r="BK94" s="197">
        <f>BK95+BK214</f>
        <v>0</v>
      </c>
    </row>
    <row r="95" s="12" customFormat="1" ht="25.92" customHeight="1">
      <c r="A95" s="12"/>
      <c r="B95" s="198"/>
      <c r="C95" s="199"/>
      <c r="D95" s="200" t="s">
        <v>68</v>
      </c>
      <c r="E95" s="201" t="s">
        <v>147</v>
      </c>
      <c r="F95" s="201" t="s">
        <v>148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P96+P124+P131+P177+P188+P207</f>
        <v>0</v>
      </c>
      <c r="Q95" s="206"/>
      <c r="R95" s="207">
        <f>R96+R124+R131+R177+R188+R207</f>
        <v>108.43294038000002</v>
      </c>
      <c r="S95" s="206"/>
      <c r="T95" s="208">
        <f>T96+T124+T131+T177+T188+T207</f>
        <v>3.8159999999999998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76</v>
      </c>
      <c r="AT95" s="210" t="s">
        <v>68</v>
      </c>
      <c r="AU95" s="210" t="s">
        <v>69</v>
      </c>
      <c r="AY95" s="209" t="s">
        <v>149</v>
      </c>
      <c r="BK95" s="211">
        <f>BK96+BK124+BK131+BK177+BK188+BK207</f>
        <v>0</v>
      </c>
    </row>
    <row r="96" s="12" customFormat="1" ht="22.8" customHeight="1">
      <c r="A96" s="12"/>
      <c r="B96" s="198"/>
      <c r="C96" s="199"/>
      <c r="D96" s="200" t="s">
        <v>68</v>
      </c>
      <c r="E96" s="212" t="s">
        <v>76</v>
      </c>
      <c r="F96" s="212" t="s">
        <v>150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SUM(P97:P123)</f>
        <v>0</v>
      </c>
      <c r="Q96" s="206"/>
      <c r="R96" s="207">
        <f>SUM(R97:R123)</f>
        <v>100.80000000000001</v>
      </c>
      <c r="S96" s="206"/>
      <c r="T96" s="208">
        <f>SUM(T97:T123)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76</v>
      </c>
      <c r="AT96" s="210" t="s">
        <v>68</v>
      </c>
      <c r="AU96" s="210" t="s">
        <v>76</v>
      </c>
      <c r="AY96" s="209" t="s">
        <v>149</v>
      </c>
      <c r="BK96" s="211">
        <f>SUM(BK97:BK123)</f>
        <v>0</v>
      </c>
    </row>
    <row r="97" s="2" customFormat="1" ht="33" customHeight="1">
      <c r="A97" s="40"/>
      <c r="B97" s="41"/>
      <c r="C97" s="214" t="s">
        <v>78</v>
      </c>
      <c r="D97" s="214" t="s">
        <v>151</v>
      </c>
      <c r="E97" s="215" t="s">
        <v>152</v>
      </c>
      <c r="F97" s="216" t="s">
        <v>153</v>
      </c>
      <c r="G97" s="217" t="s">
        <v>154</v>
      </c>
      <c r="H97" s="218">
        <v>8.4000000000000004</v>
      </c>
      <c r="I97" s="219"/>
      <c r="J97" s="220">
        <f>ROUND(I97*H97,2)</f>
        <v>0</v>
      </c>
      <c r="K97" s="216" t="s">
        <v>155</v>
      </c>
      <c r="L97" s="46"/>
      <c r="M97" s="221" t="s">
        <v>19</v>
      </c>
      <c r="N97" s="222" t="s">
        <v>40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156</v>
      </c>
      <c r="AT97" s="225" t="s">
        <v>151</v>
      </c>
      <c r="AU97" s="225" t="s">
        <v>78</v>
      </c>
      <c r="AY97" s="19" t="s">
        <v>149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76</v>
      </c>
      <c r="BK97" s="226">
        <f>ROUND(I97*H97,2)</f>
        <v>0</v>
      </c>
      <c r="BL97" s="19" t="s">
        <v>156</v>
      </c>
      <c r="BM97" s="225" t="s">
        <v>157</v>
      </c>
    </row>
    <row r="98" s="2" customFormat="1">
      <c r="A98" s="40"/>
      <c r="B98" s="41"/>
      <c r="C98" s="42"/>
      <c r="D98" s="227" t="s">
        <v>158</v>
      </c>
      <c r="E98" s="42"/>
      <c r="F98" s="228" t="s">
        <v>153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78</v>
      </c>
    </row>
    <row r="99" s="2" customFormat="1" ht="33" customHeight="1">
      <c r="A99" s="40"/>
      <c r="B99" s="41"/>
      <c r="C99" s="214" t="s">
        <v>76</v>
      </c>
      <c r="D99" s="214" t="s">
        <v>151</v>
      </c>
      <c r="E99" s="215" t="s">
        <v>159</v>
      </c>
      <c r="F99" s="216" t="s">
        <v>160</v>
      </c>
      <c r="G99" s="217" t="s">
        <v>154</v>
      </c>
      <c r="H99" s="218">
        <v>17.5</v>
      </c>
      <c r="I99" s="219"/>
      <c r="J99" s="220">
        <f>ROUND(I99*H99,2)</f>
        <v>0</v>
      </c>
      <c r="K99" s="216" t="s">
        <v>161</v>
      </c>
      <c r="L99" s="46"/>
      <c r="M99" s="221" t="s">
        <v>19</v>
      </c>
      <c r="N99" s="222" t="s">
        <v>40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156</v>
      </c>
      <c r="AT99" s="225" t="s">
        <v>151</v>
      </c>
      <c r="AU99" s="225" t="s">
        <v>78</v>
      </c>
      <c r="AY99" s="19" t="s">
        <v>149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76</v>
      </c>
      <c r="BK99" s="226">
        <f>ROUND(I99*H99,2)</f>
        <v>0</v>
      </c>
      <c r="BL99" s="19" t="s">
        <v>156</v>
      </c>
      <c r="BM99" s="225" t="s">
        <v>162</v>
      </c>
    </row>
    <row r="100" s="2" customFormat="1">
      <c r="A100" s="40"/>
      <c r="B100" s="41"/>
      <c r="C100" s="42"/>
      <c r="D100" s="227" t="s">
        <v>158</v>
      </c>
      <c r="E100" s="42"/>
      <c r="F100" s="228" t="s">
        <v>163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158</v>
      </c>
      <c r="AU100" s="19" t="s">
        <v>78</v>
      </c>
    </row>
    <row r="101" s="2" customFormat="1">
      <c r="A101" s="40"/>
      <c r="B101" s="41"/>
      <c r="C101" s="42"/>
      <c r="D101" s="232" t="s">
        <v>164</v>
      </c>
      <c r="E101" s="42"/>
      <c r="F101" s="233" t="s">
        <v>165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164</v>
      </c>
      <c r="AU101" s="19" t="s">
        <v>78</v>
      </c>
    </row>
    <row r="102" s="2" customFormat="1" ht="33" customHeight="1">
      <c r="A102" s="40"/>
      <c r="B102" s="41"/>
      <c r="C102" s="214" t="s">
        <v>166</v>
      </c>
      <c r="D102" s="214" t="s">
        <v>151</v>
      </c>
      <c r="E102" s="215" t="s">
        <v>167</v>
      </c>
      <c r="F102" s="216" t="s">
        <v>168</v>
      </c>
      <c r="G102" s="217" t="s">
        <v>154</v>
      </c>
      <c r="H102" s="218">
        <v>33.600000000000001</v>
      </c>
      <c r="I102" s="219"/>
      <c r="J102" s="220">
        <f>ROUND(I102*H102,2)</f>
        <v>0</v>
      </c>
      <c r="K102" s="216" t="s">
        <v>161</v>
      </c>
      <c r="L102" s="46"/>
      <c r="M102" s="221" t="s">
        <v>19</v>
      </c>
      <c r="N102" s="222" t="s">
        <v>40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156</v>
      </c>
      <c r="AT102" s="225" t="s">
        <v>151</v>
      </c>
      <c r="AU102" s="225" t="s">
        <v>78</v>
      </c>
      <c r="AY102" s="19" t="s">
        <v>149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156</v>
      </c>
      <c r="BM102" s="225" t="s">
        <v>169</v>
      </c>
    </row>
    <row r="103" s="2" customFormat="1">
      <c r="A103" s="40"/>
      <c r="B103" s="41"/>
      <c r="C103" s="42"/>
      <c r="D103" s="227" t="s">
        <v>158</v>
      </c>
      <c r="E103" s="42"/>
      <c r="F103" s="228" t="s">
        <v>170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78</v>
      </c>
    </row>
    <row r="104" s="2" customFormat="1">
      <c r="A104" s="40"/>
      <c r="B104" s="41"/>
      <c r="C104" s="42"/>
      <c r="D104" s="232" t="s">
        <v>164</v>
      </c>
      <c r="E104" s="42"/>
      <c r="F104" s="233" t="s">
        <v>171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164</v>
      </c>
      <c r="AU104" s="19" t="s">
        <v>78</v>
      </c>
    </row>
    <row r="105" s="2" customFormat="1" ht="37.8" customHeight="1">
      <c r="A105" s="40"/>
      <c r="B105" s="41"/>
      <c r="C105" s="214" t="s">
        <v>172</v>
      </c>
      <c r="D105" s="214" t="s">
        <v>151</v>
      </c>
      <c r="E105" s="215" t="s">
        <v>173</v>
      </c>
      <c r="F105" s="216" t="s">
        <v>174</v>
      </c>
      <c r="G105" s="217" t="s">
        <v>154</v>
      </c>
      <c r="H105" s="218">
        <v>59.5</v>
      </c>
      <c r="I105" s="219"/>
      <c r="J105" s="220">
        <f>ROUND(I105*H105,2)</f>
        <v>0</v>
      </c>
      <c r="K105" s="216" t="s">
        <v>161</v>
      </c>
      <c r="L105" s="46"/>
      <c r="M105" s="221" t="s">
        <v>19</v>
      </c>
      <c r="N105" s="222" t="s">
        <v>40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156</v>
      </c>
      <c r="AT105" s="225" t="s">
        <v>151</v>
      </c>
      <c r="AU105" s="225" t="s">
        <v>78</v>
      </c>
      <c r="AY105" s="19" t="s">
        <v>149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76</v>
      </c>
      <c r="BK105" s="226">
        <f>ROUND(I105*H105,2)</f>
        <v>0</v>
      </c>
      <c r="BL105" s="19" t="s">
        <v>156</v>
      </c>
      <c r="BM105" s="225" t="s">
        <v>175</v>
      </c>
    </row>
    <row r="106" s="2" customFormat="1">
      <c r="A106" s="40"/>
      <c r="B106" s="41"/>
      <c r="C106" s="42"/>
      <c r="D106" s="227" t="s">
        <v>158</v>
      </c>
      <c r="E106" s="42"/>
      <c r="F106" s="228" t="s">
        <v>176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158</v>
      </c>
      <c r="AU106" s="19" t="s">
        <v>78</v>
      </c>
    </row>
    <row r="107" s="2" customFormat="1">
      <c r="A107" s="40"/>
      <c r="B107" s="41"/>
      <c r="C107" s="42"/>
      <c r="D107" s="232" t="s">
        <v>164</v>
      </c>
      <c r="E107" s="42"/>
      <c r="F107" s="233" t="s">
        <v>177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164</v>
      </c>
      <c r="AU107" s="19" t="s">
        <v>78</v>
      </c>
    </row>
    <row r="108" s="2" customFormat="1" ht="33" customHeight="1">
      <c r="A108" s="40"/>
      <c r="B108" s="41"/>
      <c r="C108" s="214" t="s">
        <v>178</v>
      </c>
      <c r="D108" s="214" t="s">
        <v>151</v>
      </c>
      <c r="E108" s="215" t="s">
        <v>179</v>
      </c>
      <c r="F108" s="216" t="s">
        <v>180</v>
      </c>
      <c r="G108" s="217" t="s">
        <v>181</v>
      </c>
      <c r="H108" s="218">
        <v>107.09999999999999</v>
      </c>
      <c r="I108" s="219"/>
      <c r="J108" s="220">
        <f>ROUND(I108*H108,2)</f>
        <v>0</v>
      </c>
      <c r="K108" s="216" t="s">
        <v>161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156</v>
      </c>
      <c r="AT108" s="225" t="s">
        <v>151</v>
      </c>
      <c r="AU108" s="225" t="s">
        <v>78</v>
      </c>
      <c r="AY108" s="19" t="s">
        <v>149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156</v>
      </c>
      <c r="BM108" s="225" t="s">
        <v>182</v>
      </c>
    </row>
    <row r="109" s="2" customFormat="1">
      <c r="A109" s="40"/>
      <c r="B109" s="41"/>
      <c r="C109" s="42"/>
      <c r="D109" s="227" t="s">
        <v>158</v>
      </c>
      <c r="E109" s="42"/>
      <c r="F109" s="228" t="s">
        <v>183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78</v>
      </c>
    </row>
    <row r="110" s="2" customFormat="1">
      <c r="A110" s="40"/>
      <c r="B110" s="41"/>
      <c r="C110" s="42"/>
      <c r="D110" s="232" t="s">
        <v>164</v>
      </c>
      <c r="E110" s="42"/>
      <c r="F110" s="233" t="s">
        <v>184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164</v>
      </c>
      <c r="AU110" s="19" t="s">
        <v>78</v>
      </c>
    </row>
    <row r="111" s="2" customFormat="1" ht="16.5" customHeight="1">
      <c r="A111" s="40"/>
      <c r="B111" s="41"/>
      <c r="C111" s="214" t="s">
        <v>185</v>
      </c>
      <c r="D111" s="214" t="s">
        <v>151</v>
      </c>
      <c r="E111" s="215" t="s">
        <v>186</v>
      </c>
      <c r="F111" s="216" t="s">
        <v>187</v>
      </c>
      <c r="G111" s="217" t="s">
        <v>154</v>
      </c>
      <c r="H111" s="218">
        <v>59.5</v>
      </c>
      <c r="I111" s="219"/>
      <c r="J111" s="220">
        <f>ROUND(I111*H111,2)</f>
        <v>0</v>
      </c>
      <c r="K111" s="216" t="s">
        <v>161</v>
      </c>
      <c r="L111" s="46"/>
      <c r="M111" s="221" t="s">
        <v>19</v>
      </c>
      <c r="N111" s="222" t="s">
        <v>40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156</v>
      </c>
      <c r="AT111" s="225" t="s">
        <v>151</v>
      </c>
      <c r="AU111" s="225" t="s">
        <v>78</v>
      </c>
      <c r="AY111" s="19" t="s">
        <v>149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76</v>
      </c>
      <c r="BK111" s="226">
        <f>ROUND(I111*H111,2)</f>
        <v>0</v>
      </c>
      <c r="BL111" s="19" t="s">
        <v>156</v>
      </c>
      <c r="BM111" s="225" t="s">
        <v>188</v>
      </c>
    </row>
    <row r="112" s="2" customFormat="1">
      <c r="A112" s="40"/>
      <c r="B112" s="41"/>
      <c r="C112" s="42"/>
      <c r="D112" s="227" t="s">
        <v>158</v>
      </c>
      <c r="E112" s="42"/>
      <c r="F112" s="228" t="s">
        <v>189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78</v>
      </c>
    </row>
    <row r="113" s="2" customFormat="1">
      <c r="A113" s="40"/>
      <c r="B113" s="41"/>
      <c r="C113" s="42"/>
      <c r="D113" s="232" t="s">
        <v>164</v>
      </c>
      <c r="E113" s="42"/>
      <c r="F113" s="233" t="s">
        <v>190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164</v>
      </c>
      <c r="AU113" s="19" t="s">
        <v>78</v>
      </c>
    </row>
    <row r="114" s="2" customFormat="1" ht="24.15" customHeight="1">
      <c r="A114" s="40"/>
      <c r="B114" s="41"/>
      <c r="C114" s="214" t="s">
        <v>191</v>
      </c>
      <c r="D114" s="214" t="s">
        <v>151</v>
      </c>
      <c r="E114" s="215" t="s">
        <v>192</v>
      </c>
      <c r="F114" s="216" t="s">
        <v>193</v>
      </c>
      <c r="G114" s="217" t="s">
        <v>154</v>
      </c>
      <c r="H114" s="218">
        <v>45.5</v>
      </c>
      <c r="I114" s="219"/>
      <c r="J114" s="220">
        <f>ROUND(I114*H114,2)</f>
        <v>0</v>
      </c>
      <c r="K114" s="216" t="s">
        <v>161</v>
      </c>
      <c r="L114" s="46"/>
      <c r="M114" s="221" t="s">
        <v>19</v>
      </c>
      <c r="N114" s="222" t="s">
        <v>40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156</v>
      </c>
      <c r="AT114" s="225" t="s">
        <v>151</v>
      </c>
      <c r="AU114" s="225" t="s">
        <v>78</v>
      </c>
      <c r="AY114" s="19" t="s">
        <v>149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76</v>
      </c>
      <c r="BK114" s="226">
        <f>ROUND(I114*H114,2)</f>
        <v>0</v>
      </c>
      <c r="BL114" s="19" t="s">
        <v>156</v>
      </c>
      <c r="BM114" s="225" t="s">
        <v>194</v>
      </c>
    </row>
    <row r="115" s="2" customFormat="1">
      <c r="A115" s="40"/>
      <c r="B115" s="41"/>
      <c r="C115" s="42"/>
      <c r="D115" s="227" t="s">
        <v>158</v>
      </c>
      <c r="E115" s="42"/>
      <c r="F115" s="228" t="s">
        <v>195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78</v>
      </c>
    </row>
    <row r="116" s="2" customFormat="1">
      <c r="A116" s="40"/>
      <c r="B116" s="41"/>
      <c r="C116" s="42"/>
      <c r="D116" s="232" t="s">
        <v>164</v>
      </c>
      <c r="E116" s="42"/>
      <c r="F116" s="233" t="s">
        <v>196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164</v>
      </c>
      <c r="AU116" s="19" t="s">
        <v>78</v>
      </c>
    </row>
    <row r="117" s="2" customFormat="1" ht="16.5" customHeight="1">
      <c r="A117" s="40"/>
      <c r="B117" s="41"/>
      <c r="C117" s="234" t="s">
        <v>197</v>
      </c>
      <c r="D117" s="234" t="s">
        <v>198</v>
      </c>
      <c r="E117" s="235" t="s">
        <v>199</v>
      </c>
      <c r="F117" s="236" t="s">
        <v>200</v>
      </c>
      <c r="G117" s="237" t="s">
        <v>181</v>
      </c>
      <c r="H117" s="238">
        <v>81.900000000000006</v>
      </c>
      <c r="I117" s="239"/>
      <c r="J117" s="240">
        <f>ROUND(I117*H117,2)</f>
        <v>0</v>
      </c>
      <c r="K117" s="236" t="s">
        <v>161</v>
      </c>
      <c r="L117" s="241"/>
      <c r="M117" s="242" t="s">
        <v>19</v>
      </c>
      <c r="N117" s="243" t="s">
        <v>40</v>
      </c>
      <c r="O117" s="86"/>
      <c r="P117" s="223">
        <f>O117*H117</f>
        <v>0</v>
      </c>
      <c r="Q117" s="223">
        <v>1</v>
      </c>
      <c r="R117" s="223">
        <f>Q117*H117</f>
        <v>81.900000000000006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172</v>
      </c>
      <c r="AT117" s="225" t="s">
        <v>198</v>
      </c>
      <c r="AU117" s="225" t="s">
        <v>78</v>
      </c>
      <c r="AY117" s="19" t="s">
        <v>149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76</v>
      </c>
      <c r="BK117" s="226">
        <f>ROUND(I117*H117,2)</f>
        <v>0</v>
      </c>
      <c r="BL117" s="19" t="s">
        <v>156</v>
      </c>
      <c r="BM117" s="225" t="s">
        <v>201</v>
      </c>
    </row>
    <row r="118" s="2" customFormat="1">
      <c r="A118" s="40"/>
      <c r="B118" s="41"/>
      <c r="C118" s="42"/>
      <c r="D118" s="227" t="s">
        <v>158</v>
      </c>
      <c r="E118" s="42"/>
      <c r="F118" s="228" t="s">
        <v>200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158</v>
      </c>
      <c r="AU118" s="19" t="s">
        <v>78</v>
      </c>
    </row>
    <row r="119" s="2" customFormat="1" ht="24.15" customHeight="1">
      <c r="A119" s="40"/>
      <c r="B119" s="41"/>
      <c r="C119" s="214" t="s">
        <v>156</v>
      </c>
      <c r="D119" s="214" t="s">
        <v>151</v>
      </c>
      <c r="E119" s="215" t="s">
        <v>202</v>
      </c>
      <c r="F119" s="216" t="s">
        <v>203</v>
      </c>
      <c r="G119" s="217" t="s">
        <v>154</v>
      </c>
      <c r="H119" s="218">
        <v>10.5</v>
      </c>
      <c r="I119" s="219"/>
      <c r="J119" s="220">
        <f>ROUND(I119*H119,2)</f>
        <v>0</v>
      </c>
      <c r="K119" s="216" t="s">
        <v>161</v>
      </c>
      <c r="L119" s="46"/>
      <c r="M119" s="221" t="s">
        <v>19</v>
      </c>
      <c r="N119" s="222" t="s">
        <v>40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156</v>
      </c>
      <c r="AT119" s="225" t="s">
        <v>151</v>
      </c>
      <c r="AU119" s="225" t="s">
        <v>78</v>
      </c>
      <c r="AY119" s="19" t="s">
        <v>149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76</v>
      </c>
      <c r="BK119" s="226">
        <f>ROUND(I119*H119,2)</f>
        <v>0</v>
      </c>
      <c r="BL119" s="19" t="s">
        <v>156</v>
      </c>
      <c r="BM119" s="225" t="s">
        <v>204</v>
      </c>
    </row>
    <row r="120" s="2" customFormat="1">
      <c r="A120" s="40"/>
      <c r="B120" s="41"/>
      <c r="C120" s="42"/>
      <c r="D120" s="227" t="s">
        <v>158</v>
      </c>
      <c r="E120" s="42"/>
      <c r="F120" s="228" t="s">
        <v>205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158</v>
      </c>
      <c r="AU120" s="19" t="s">
        <v>78</v>
      </c>
    </row>
    <row r="121" s="2" customFormat="1">
      <c r="A121" s="40"/>
      <c r="B121" s="41"/>
      <c r="C121" s="42"/>
      <c r="D121" s="232" t="s">
        <v>164</v>
      </c>
      <c r="E121" s="42"/>
      <c r="F121" s="233" t="s">
        <v>206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164</v>
      </c>
      <c r="AU121" s="19" t="s">
        <v>78</v>
      </c>
    </row>
    <row r="122" s="2" customFormat="1" ht="16.5" customHeight="1">
      <c r="A122" s="40"/>
      <c r="B122" s="41"/>
      <c r="C122" s="234" t="s">
        <v>207</v>
      </c>
      <c r="D122" s="234" t="s">
        <v>198</v>
      </c>
      <c r="E122" s="235" t="s">
        <v>208</v>
      </c>
      <c r="F122" s="236" t="s">
        <v>209</v>
      </c>
      <c r="G122" s="237" t="s">
        <v>181</v>
      </c>
      <c r="H122" s="238">
        <v>18.899999999999999</v>
      </c>
      <c r="I122" s="239"/>
      <c r="J122" s="240">
        <f>ROUND(I122*H122,2)</f>
        <v>0</v>
      </c>
      <c r="K122" s="236" t="s">
        <v>161</v>
      </c>
      <c r="L122" s="241"/>
      <c r="M122" s="242" t="s">
        <v>19</v>
      </c>
      <c r="N122" s="243" t="s">
        <v>40</v>
      </c>
      <c r="O122" s="86"/>
      <c r="P122" s="223">
        <f>O122*H122</f>
        <v>0</v>
      </c>
      <c r="Q122" s="223">
        <v>1</v>
      </c>
      <c r="R122" s="223">
        <f>Q122*H122</f>
        <v>18.899999999999999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172</v>
      </c>
      <c r="AT122" s="225" t="s">
        <v>198</v>
      </c>
      <c r="AU122" s="225" t="s">
        <v>78</v>
      </c>
      <c r="AY122" s="19" t="s">
        <v>149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76</v>
      </c>
      <c r="BK122" s="226">
        <f>ROUND(I122*H122,2)</f>
        <v>0</v>
      </c>
      <c r="BL122" s="19" t="s">
        <v>156</v>
      </c>
      <c r="BM122" s="225" t="s">
        <v>210</v>
      </c>
    </row>
    <row r="123" s="2" customFormat="1">
      <c r="A123" s="40"/>
      <c r="B123" s="41"/>
      <c r="C123" s="42"/>
      <c r="D123" s="227" t="s">
        <v>158</v>
      </c>
      <c r="E123" s="42"/>
      <c r="F123" s="228" t="s">
        <v>209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78</v>
      </c>
    </row>
    <row r="124" s="12" customFormat="1" ht="22.8" customHeight="1">
      <c r="A124" s="12"/>
      <c r="B124" s="198"/>
      <c r="C124" s="199"/>
      <c r="D124" s="200" t="s">
        <v>68</v>
      </c>
      <c r="E124" s="212" t="s">
        <v>156</v>
      </c>
      <c r="F124" s="212" t="s">
        <v>211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SUM(P125:P130)</f>
        <v>0</v>
      </c>
      <c r="Q124" s="206"/>
      <c r="R124" s="207">
        <f>SUM(R125:R130)</f>
        <v>7.0530203800000004</v>
      </c>
      <c r="S124" s="206"/>
      <c r="T124" s="208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76</v>
      </c>
      <c r="AT124" s="210" t="s">
        <v>68</v>
      </c>
      <c r="AU124" s="210" t="s">
        <v>76</v>
      </c>
      <c r="AY124" s="209" t="s">
        <v>149</v>
      </c>
      <c r="BK124" s="211">
        <f>SUM(BK125:BK130)</f>
        <v>0</v>
      </c>
    </row>
    <row r="125" s="2" customFormat="1" ht="24.15" customHeight="1">
      <c r="A125" s="40"/>
      <c r="B125" s="41"/>
      <c r="C125" s="214" t="s">
        <v>212</v>
      </c>
      <c r="D125" s="214" t="s">
        <v>151</v>
      </c>
      <c r="E125" s="215" t="s">
        <v>213</v>
      </c>
      <c r="F125" s="216" t="s">
        <v>214</v>
      </c>
      <c r="G125" s="217" t="s">
        <v>154</v>
      </c>
      <c r="H125" s="218">
        <v>3.5</v>
      </c>
      <c r="I125" s="219"/>
      <c r="J125" s="220">
        <f>ROUND(I125*H125,2)</f>
        <v>0</v>
      </c>
      <c r="K125" s="216" t="s">
        <v>161</v>
      </c>
      <c r="L125" s="46"/>
      <c r="M125" s="221" t="s">
        <v>19</v>
      </c>
      <c r="N125" s="222" t="s">
        <v>40</v>
      </c>
      <c r="O125" s="86"/>
      <c r="P125" s="223">
        <f>O125*H125</f>
        <v>0</v>
      </c>
      <c r="Q125" s="223">
        <v>1.8907700000000001</v>
      </c>
      <c r="R125" s="223">
        <f>Q125*H125</f>
        <v>6.6176950000000003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156</v>
      </c>
      <c r="AT125" s="225" t="s">
        <v>151</v>
      </c>
      <c r="AU125" s="225" t="s">
        <v>78</v>
      </c>
      <c r="AY125" s="19" t="s">
        <v>149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76</v>
      </c>
      <c r="BK125" s="226">
        <f>ROUND(I125*H125,2)</f>
        <v>0</v>
      </c>
      <c r="BL125" s="19" t="s">
        <v>156</v>
      </c>
      <c r="BM125" s="225" t="s">
        <v>215</v>
      </c>
    </row>
    <row r="126" s="2" customFormat="1">
      <c r="A126" s="40"/>
      <c r="B126" s="41"/>
      <c r="C126" s="42"/>
      <c r="D126" s="227" t="s">
        <v>158</v>
      </c>
      <c r="E126" s="42"/>
      <c r="F126" s="228" t="s">
        <v>216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78</v>
      </c>
    </row>
    <row r="127" s="2" customFormat="1">
      <c r="A127" s="40"/>
      <c r="B127" s="41"/>
      <c r="C127" s="42"/>
      <c r="D127" s="232" t="s">
        <v>164</v>
      </c>
      <c r="E127" s="42"/>
      <c r="F127" s="233" t="s">
        <v>217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164</v>
      </c>
      <c r="AU127" s="19" t="s">
        <v>78</v>
      </c>
    </row>
    <row r="128" s="2" customFormat="1" ht="24.15" customHeight="1">
      <c r="A128" s="40"/>
      <c r="B128" s="41"/>
      <c r="C128" s="214" t="s">
        <v>218</v>
      </c>
      <c r="D128" s="214" t="s">
        <v>151</v>
      </c>
      <c r="E128" s="215" t="s">
        <v>219</v>
      </c>
      <c r="F128" s="216" t="s">
        <v>220</v>
      </c>
      <c r="G128" s="217" t="s">
        <v>154</v>
      </c>
      <c r="H128" s="218">
        <v>0.17399999999999999</v>
      </c>
      <c r="I128" s="219"/>
      <c r="J128" s="220">
        <f>ROUND(I128*H128,2)</f>
        <v>0</v>
      </c>
      <c r="K128" s="216" t="s">
        <v>161</v>
      </c>
      <c r="L128" s="46"/>
      <c r="M128" s="221" t="s">
        <v>19</v>
      </c>
      <c r="N128" s="222" t="s">
        <v>40</v>
      </c>
      <c r="O128" s="86"/>
      <c r="P128" s="223">
        <f>O128*H128</f>
        <v>0</v>
      </c>
      <c r="Q128" s="223">
        <v>2.5018699999999998</v>
      </c>
      <c r="R128" s="223">
        <f>Q128*H128</f>
        <v>0.43532537999999993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156</v>
      </c>
      <c r="AT128" s="225" t="s">
        <v>151</v>
      </c>
      <c r="AU128" s="225" t="s">
        <v>78</v>
      </c>
      <c r="AY128" s="19" t="s">
        <v>149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76</v>
      </c>
      <c r="BK128" s="226">
        <f>ROUND(I128*H128,2)</f>
        <v>0</v>
      </c>
      <c r="BL128" s="19" t="s">
        <v>156</v>
      </c>
      <c r="BM128" s="225" t="s">
        <v>221</v>
      </c>
    </row>
    <row r="129" s="2" customFormat="1">
      <c r="A129" s="40"/>
      <c r="B129" s="41"/>
      <c r="C129" s="42"/>
      <c r="D129" s="227" t="s">
        <v>158</v>
      </c>
      <c r="E129" s="42"/>
      <c r="F129" s="228" t="s">
        <v>222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78</v>
      </c>
    </row>
    <row r="130" s="2" customFormat="1">
      <c r="A130" s="40"/>
      <c r="B130" s="41"/>
      <c r="C130" s="42"/>
      <c r="D130" s="232" t="s">
        <v>164</v>
      </c>
      <c r="E130" s="42"/>
      <c r="F130" s="233" t="s">
        <v>223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164</v>
      </c>
      <c r="AU130" s="19" t="s">
        <v>78</v>
      </c>
    </row>
    <row r="131" s="12" customFormat="1" ht="22.8" customHeight="1">
      <c r="A131" s="12"/>
      <c r="B131" s="198"/>
      <c r="C131" s="199"/>
      <c r="D131" s="200" t="s">
        <v>68</v>
      </c>
      <c r="E131" s="212" t="s">
        <v>172</v>
      </c>
      <c r="F131" s="212" t="s">
        <v>224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SUM(P132:P176)</f>
        <v>0</v>
      </c>
      <c r="Q131" s="206"/>
      <c r="R131" s="207">
        <f>SUM(R132:R176)</f>
        <v>0.57991999999999999</v>
      </c>
      <c r="S131" s="206"/>
      <c r="T131" s="208">
        <f>SUM(T132:T176)</f>
        <v>1.9199999999999999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76</v>
      </c>
      <c r="AT131" s="210" t="s">
        <v>68</v>
      </c>
      <c r="AU131" s="210" t="s">
        <v>76</v>
      </c>
      <c r="AY131" s="209" t="s">
        <v>149</v>
      </c>
      <c r="BK131" s="211">
        <f>SUM(BK132:BK176)</f>
        <v>0</v>
      </c>
    </row>
    <row r="132" s="2" customFormat="1" ht="33" customHeight="1">
      <c r="A132" s="40"/>
      <c r="B132" s="41"/>
      <c r="C132" s="214" t="s">
        <v>225</v>
      </c>
      <c r="D132" s="214" t="s">
        <v>151</v>
      </c>
      <c r="E132" s="215" t="s">
        <v>226</v>
      </c>
      <c r="F132" s="216" t="s">
        <v>227</v>
      </c>
      <c r="G132" s="217" t="s">
        <v>228</v>
      </c>
      <c r="H132" s="218">
        <v>35</v>
      </c>
      <c r="I132" s="219"/>
      <c r="J132" s="220">
        <f>ROUND(I132*H132,2)</f>
        <v>0</v>
      </c>
      <c r="K132" s="216" t="s">
        <v>161</v>
      </c>
      <c r="L132" s="46"/>
      <c r="M132" s="221" t="s">
        <v>19</v>
      </c>
      <c r="N132" s="222" t="s">
        <v>40</v>
      </c>
      <c r="O132" s="86"/>
      <c r="P132" s="223">
        <f>O132*H132</f>
        <v>0</v>
      </c>
      <c r="Q132" s="223">
        <v>1.0000000000000001E-05</v>
      </c>
      <c r="R132" s="223">
        <f>Q132*H132</f>
        <v>0.00035000000000000005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156</v>
      </c>
      <c r="AT132" s="225" t="s">
        <v>151</v>
      </c>
      <c r="AU132" s="225" t="s">
        <v>78</v>
      </c>
      <c r="AY132" s="19" t="s">
        <v>149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76</v>
      </c>
      <c r="BK132" s="226">
        <f>ROUND(I132*H132,2)</f>
        <v>0</v>
      </c>
      <c r="BL132" s="19" t="s">
        <v>156</v>
      </c>
      <c r="BM132" s="225" t="s">
        <v>229</v>
      </c>
    </row>
    <row r="133" s="2" customFormat="1">
      <c r="A133" s="40"/>
      <c r="B133" s="41"/>
      <c r="C133" s="42"/>
      <c r="D133" s="227" t="s">
        <v>158</v>
      </c>
      <c r="E133" s="42"/>
      <c r="F133" s="228" t="s">
        <v>230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158</v>
      </c>
      <c r="AU133" s="19" t="s">
        <v>78</v>
      </c>
    </row>
    <row r="134" s="2" customFormat="1">
      <c r="A134" s="40"/>
      <c r="B134" s="41"/>
      <c r="C134" s="42"/>
      <c r="D134" s="232" t="s">
        <v>164</v>
      </c>
      <c r="E134" s="42"/>
      <c r="F134" s="233" t="s">
        <v>231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164</v>
      </c>
      <c r="AU134" s="19" t="s">
        <v>78</v>
      </c>
    </row>
    <row r="135" s="2" customFormat="1" ht="16.5" customHeight="1">
      <c r="A135" s="40"/>
      <c r="B135" s="41"/>
      <c r="C135" s="234" t="s">
        <v>7</v>
      </c>
      <c r="D135" s="234" t="s">
        <v>198</v>
      </c>
      <c r="E135" s="235" t="s">
        <v>232</v>
      </c>
      <c r="F135" s="236" t="s">
        <v>233</v>
      </c>
      <c r="G135" s="237" t="s">
        <v>228</v>
      </c>
      <c r="H135" s="238">
        <v>35</v>
      </c>
      <c r="I135" s="239"/>
      <c r="J135" s="240">
        <f>ROUND(I135*H135,2)</f>
        <v>0</v>
      </c>
      <c r="K135" s="236" t="s">
        <v>161</v>
      </c>
      <c r="L135" s="241"/>
      <c r="M135" s="242" t="s">
        <v>19</v>
      </c>
      <c r="N135" s="243" t="s">
        <v>40</v>
      </c>
      <c r="O135" s="86"/>
      <c r="P135" s="223">
        <f>O135*H135</f>
        <v>0</v>
      </c>
      <c r="Q135" s="223">
        <v>0.0026700000000000001</v>
      </c>
      <c r="R135" s="223">
        <f>Q135*H135</f>
        <v>0.093450000000000005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172</v>
      </c>
      <c r="AT135" s="225" t="s">
        <v>198</v>
      </c>
      <c r="AU135" s="225" t="s">
        <v>78</v>
      </c>
      <c r="AY135" s="19" t="s">
        <v>149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76</v>
      </c>
      <c r="BK135" s="226">
        <f>ROUND(I135*H135,2)</f>
        <v>0</v>
      </c>
      <c r="BL135" s="19" t="s">
        <v>156</v>
      </c>
      <c r="BM135" s="225" t="s">
        <v>234</v>
      </c>
    </row>
    <row r="136" s="2" customFormat="1">
      <c r="A136" s="40"/>
      <c r="B136" s="41"/>
      <c r="C136" s="42"/>
      <c r="D136" s="227" t="s">
        <v>158</v>
      </c>
      <c r="E136" s="42"/>
      <c r="F136" s="228" t="s">
        <v>233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158</v>
      </c>
      <c r="AU136" s="19" t="s">
        <v>78</v>
      </c>
    </row>
    <row r="137" s="2" customFormat="1" ht="33" customHeight="1">
      <c r="A137" s="40"/>
      <c r="B137" s="41"/>
      <c r="C137" s="214" t="s">
        <v>235</v>
      </c>
      <c r="D137" s="214" t="s">
        <v>151</v>
      </c>
      <c r="E137" s="215" t="s">
        <v>236</v>
      </c>
      <c r="F137" s="216" t="s">
        <v>237</v>
      </c>
      <c r="G137" s="217" t="s">
        <v>238</v>
      </c>
      <c r="H137" s="218">
        <v>1</v>
      </c>
      <c r="I137" s="219"/>
      <c r="J137" s="220">
        <f>ROUND(I137*H137,2)</f>
        <v>0</v>
      </c>
      <c r="K137" s="216" t="s">
        <v>161</v>
      </c>
      <c r="L137" s="46"/>
      <c r="M137" s="221" t="s">
        <v>19</v>
      </c>
      <c r="N137" s="222" t="s">
        <v>40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156</v>
      </c>
      <c r="AT137" s="225" t="s">
        <v>151</v>
      </c>
      <c r="AU137" s="225" t="s">
        <v>78</v>
      </c>
      <c r="AY137" s="19" t="s">
        <v>149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76</v>
      </c>
      <c r="BK137" s="226">
        <f>ROUND(I137*H137,2)</f>
        <v>0</v>
      </c>
      <c r="BL137" s="19" t="s">
        <v>156</v>
      </c>
      <c r="BM137" s="225" t="s">
        <v>239</v>
      </c>
    </row>
    <row r="138" s="2" customFormat="1">
      <c r="A138" s="40"/>
      <c r="B138" s="41"/>
      <c r="C138" s="42"/>
      <c r="D138" s="227" t="s">
        <v>158</v>
      </c>
      <c r="E138" s="42"/>
      <c r="F138" s="228" t="s">
        <v>240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78</v>
      </c>
    </row>
    <row r="139" s="2" customFormat="1">
      <c r="A139" s="40"/>
      <c r="B139" s="41"/>
      <c r="C139" s="42"/>
      <c r="D139" s="232" t="s">
        <v>164</v>
      </c>
      <c r="E139" s="42"/>
      <c r="F139" s="233" t="s">
        <v>241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164</v>
      </c>
      <c r="AU139" s="19" t="s">
        <v>78</v>
      </c>
    </row>
    <row r="140" s="2" customFormat="1" ht="16.5" customHeight="1">
      <c r="A140" s="40"/>
      <c r="B140" s="41"/>
      <c r="C140" s="234" t="s">
        <v>242</v>
      </c>
      <c r="D140" s="234" t="s">
        <v>198</v>
      </c>
      <c r="E140" s="235" t="s">
        <v>243</v>
      </c>
      <c r="F140" s="236" t="s">
        <v>244</v>
      </c>
      <c r="G140" s="237" t="s">
        <v>238</v>
      </c>
      <c r="H140" s="238">
        <v>1</v>
      </c>
      <c r="I140" s="239"/>
      <c r="J140" s="240">
        <f>ROUND(I140*H140,2)</f>
        <v>0</v>
      </c>
      <c r="K140" s="236" t="s">
        <v>155</v>
      </c>
      <c r="L140" s="241"/>
      <c r="M140" s="242" t="s">
        <v>19</v>
      </c>
      <c r="N140" s="243" t="s">
        <v>40</v>
      </c>
      <c r="O140" s="86"/>
      <c r="P140" s="223">
        <f>O140*H140</f>
        <v>0</v>
      </c>
      <c r="Q140" s="223">
        <v>0.00040000000000000002</v>
      </c>
      <c r="R140" s="223">
        <f>Q140*H140</f>
        <v>0.00040000000000000002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172</v>
      </c>
      <c r="AT140" s="225" t="s">
        <v>198</v>
      </c>
      <c r="AU140" s="225" t="s">
        <v>78</v>
      </c>
      <c r="AY140" s="19" t="s">
        <v>149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76</v>
      </c>
      <c r="BK140" s="226">
        <f>ROUND(I140*H140,2)</f>
        <v>0</v>
      </c>
      <c r="BL140" s="19" t="s">
        <v>156</v>
      </c>
      <c r="BM140" s="225" t="s">
        <v>245</v>
      </c>
    </row>
    <row r="141" s="2" customFormat="1">
      <c r="A141" s="40"/>
      <c r="B141" s="41"/>
      <c r="C141" s="42"/>
      <c r="D141" s="227" t="s">
        <v>158</v>
      </c>
      <c r="E141" s="42"/>
      <c r="F141" s="228" t="s">
        <v>244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78</v>
      </c>
    </row>
    <row r="142" s="2" customFormat="1" ht="33" customHeight="1">
      <c r="A142" s="40"/>
      <c r="B142" s="41"/>
      <c r="C142" s="214" t="s">
        <v>246</v>
      </c>
      <c r="D142" s="214" t="s">
        <v>151</v>
      </c>
      <c r="E142" s="215" t="s">
        <v>247</v>
      </c>
      <c r="F142" s="216" t="s">
        <v>248</v>
      </c>
      <c r="G142" s="217" t="s">
        <v>238</v>
      </c>
      <c r="H142" s="218">
        <v>11</v>
      </c>
      <c r="I142" s="219"/>
      <c r="J142" s="220">
        <f>ROUND(I142*H142,2)</f>
        <v>0</v>
      </c>
      <c r="K142" s="216" t="s">
        <v>161</v>
      </c>
      <c r="L142" s="46"/>
      <c r="M142" s="221" t="s">
        <v>19</v>
      </c>
      <c r="N142" s="222" t="s">
        <v>40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156</v>
      </c>
      <c r="AT142" s="225" t="s">
        <v>151</v>
      </c>
      <c r="AU142" s="225" t="s">
        <v>78</v>
      </c>
      <c r="AY142" s="19" t="s">
        <v>149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76</v>
      </c>
      <c r="BK142" s="226">
        <f>ROUND(I142*H142,2)</f>
        <v>0</v>
      </c>
      <c r="BL142" s="19" t="s">
        <v>156</v>
      </c>
      <c r="BM142" s="225" t="s">
        <v>249</v>
      </c>
    </row>
    <row r="143" s="2" customFormat="1">
      <c r="A143" s="40"/>
      <c r="B143" s="41"/>
      <c r="C143" s="42"/>
      <c r="D143" s="227" t="s">
        <v>158</v>
      </c>
      <c r="E143" s="42"/>
      <c r="F143" s="228" t="s">
        <v>250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78</v>
      </c>
    </row>
    <row r="144" s="2" customFormat="1">
      <c r="A144" s="40"/>
      <c r="B144" s="41"/>
      <c r="C144" s="42"/>
      <c r="D144" s="232" t="s">
        <v>164</v>
      </c>
      <c r="E144" s="42"/>
      <c r="F144" s="233" t="s">
        <v>251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164</v>
      </c>
      <c r="AU144" s="19" t="s">
        <v>78</v>
      </c>
    </row>
    <row r="145" s="2" customFormat="1" ht="24.15" customHeight="1">
      <c r="A145" s="40"/>
      <c r="B145" s="41"/>
      <c r="C145" s="234" t="s">
        <v>252</v>
      </c>
      <c r="D145" s="234" t="s">
        <v>198</v>
      </c>
      <c r="E145" s="235" t="s">
        <v>253</v>
      </c>
      <c r="F145" s="236" t="s">
        <v>254</v>
      </c>
      <c r="G145" s="237" t="s">
        <v>238</v>
      </c>
      <c r="H145" s="238">
        <v>5</v>
      </c>
      <c r="I145" s="239"/>
      <c r="J145" s="240">
        <f>ROUND(I145*H145,2)</f>
        <v>0</v>
      </c>
      <c r="K145" s="236" t="s">
        <v>155</v>
      </c>
      <c r="L145" s="241"/>
      <c r="M145" s="242" t="s">
        <v>19</v>
      </c>
      <c r="N145" s="243" t="s">
        <v>40</v>
      </c>
      <c r="O145" s="86"/>
      <c r="P145" s="223">
        <f>O145*H145</f>
        <v>0</v>
      </c>
      <c r="Q145" s="223">
        <v>0.00040999999999999999</v>
      </c>
      <c r="R145" s="223">
        <f>Q145*H145</f>
        <v>0.0020499999999999997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172</v>
      </c>
      <c r="AT145" s="225" t="s">
        <v>198</v>
      </c>
      <c r="AU145" s="225" t="s">
        <v>78</v>
      </c>
      <c r="AY145" s="19" t="s">
        <v>149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76</v>
      </c>
      <c r="BK145" s="226">
        <f>ROUND(I145*H145,2)</f>
        <v>0</v>
      </c>
      <c r="BL145" s="19" t="s">
        <v>156</v>
      </c>
      <c r="BM145" s="225" t="s">
        <v>255</v>
      </c>
    </row>
    <row r="146" s="2" customFormat="1">
      <c r="A146" s="40"/>
      <c r="B146" s="41"/>
      <c r="C146" s="42"/>
      <c r="D146" s="227" t="s">
        <v>158</v>
      </c>
      <c r="E146" s="42"/>
      <c r="F146" s="228" t="s">
        <v>254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158</v>
      </c>
      <c r="AU146" s="19" t="s">
        <v>78</v>
      </c>
    </row>
    <row r="147" s="2" customFormat="1" ht="24.15" customHeight="1">
      <c r="A147" s="40"/>
      <c r="B147" s="41"/>
      <c r="C147" s="234" t="s">
        <v>256</v>
      </c>
      <c r="D147" s="234" t="s">
        <v>198</v>
      </c>
      <c r="E147" s="235" t="s">
        <v>257</v>
      </c>
      <c r="F147" s="236" t="s">
        <v>258</v>
      </c>
      <c r="G147" s="237" t="s">
        <v>238</v>
      </c>
      <c r="H147" s="238">
        <v>2</v>
      </c>
      <c r="I147" s="239"/>
      <c r="J147" s="240">
        <f>ROUND(I147*H147,2)</f>
        <v>0</v>
      </c>
      <c r="K147" s="236" t="s">
        <v>155</v>
      </c>
      <c r="L147" s="241"/>
      <c r="M147" s="242" t="s">
        <v>19</v>
      </c>
      <c r="N147" s="243" t="s">
        <v>40</v>
      </c>
      <c r="O147" s="86"/>
      <c r="P147" s="223">
        <f>O147*H147</f>
        <v>0</v>
      </c>
      <c r="Q147" s="223">
        <v>0.00054000000000000001</v>
      </c>
      <c r="R147" s="223">
        <f>Q147*H147</f>
        <v>0.00108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259</v>
      </c>
      <c r="AT147" s="225" t="s">
        <v>198</v>
      </c>
      <c r="AU147" s="225" t="s">
        <v>78</v>
      </c>
      <c r="AY147" s="19" t="s">
        <v>149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76</v>
      </c>
      <c r="BK147" s="226">
        <f>ROUND(I147*H147,2)</f>
        <v>0</v>
      </c>
      <c r="BL147" s="19" t="s">
        <v>259</v>
      </c>
      <c r="BM147" s="225" t="s">
        <v>260</v>
      </c>
    </row>
    <row r="148" s="2" customFormat="1">
      <c r="A148" s="40"/>
      <c r="B148" s="41"/>
      <c r="C148" s="42"/>
      <c r="D148" s="227" t="s">
        <v>158</v>
      </c>
      <c r="E148" s="42"/>
      <c r="F148" s="228" t="s">
        <v>258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158</v>
      </c>
      <c r="AU148" s="19" t="s">
        <v>78</v>
      </c>
    </row>
    <row r="149" s="2" customFormat="1" ht="24.15" customHeight="1">
      <c r="A149" s="40"/>
      <c r="B149" s="41"/>
      <c r="C149" s="234" t="s">
        <v>261</v>
      </c>
      <c r="D149" s="234" t="s">
        <v>198</v>
      </c>
      <c r="E149" s="235" t="s">
        <v>262</v>
      </c>
      <c r="F149" s="236" t="s">
        <v>263</v>
      </c>
      <c r="G149" s="237" t="s">
        <v>238</v>
      </c>
      <c r="H149" s="238">
        <v>2</v>
      </c>
      <c r="I149" s="239"/>
      <c r="J149" s="240">
        <f>ROUND(I149*H149,2)</f>
        <v>0</v>
      </c>
      <c r="K149" s="236" t="s">
        <v>155</v>
      </c>
      <c r="L149" s="241"/>
      <c r="M149" s="242" t="s">
        <v>19</v>
      </c>
      <c r="N149" s="243" t="s">
        <v>40</v>
      </c>
      <c r="O149" s="86"/>
      <c r="P149" s="223">
        <f>O149*H149</f>
        <v>0</v>
      </c>
      <c r="Q149" s="223">
        <v>0.00064000000000000005</v>
      </c>
      <c r="R149" s="223">
        <f>Q149*H149</f>
        <v>0.0012800000000000001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259</v>
      </c>
      <c r="AT149" s="225" t="s">
        <v>198</v>
      </c>
      <c r="AU149" s="225" t="s">
        <v>78</v>
      </c>
      <c r="AY149" s="19" t="s">
        <v>149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76</v>
      </c>
      <c r="BK149" s="226">
        <f>ROUND(I149*H149,2)</f>
        <v>0</v>
      </c>
      <c r="BL149" s="19" t="s">
        <v>259</v>
      </c>
      <c r="BM149" s="225" t="s">
        <v>264</v>
      </c>
    </row>
    <row r="150" s="2" customFormat="1">
      <c r="A150" s="40"/>
      <c r="B150" s="41"/>
      <c r="C150" s="42"/>
      <c r="D150" s="227" t="s">
        <v>158</v>
      </c>
      <c r="E150" s="42"/>
      <c r="F150" s="228" t="s">
        <v>263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78</v>
      </c>
    </row>
    <row r="151" s="2" customFormat="1" ht="24.15" customHeight="1">
      <c r="A151" s="40"/>
      <c r="B151" s="41"/>
      <c r="C151" s="234" t="s">
        <v>265</v>
      </c>
      <c r="D151" s="234" t="s">
        <v>198</v>
      </c>
      <c r="E151" s="235" t="s">
        <v>266</v>
      </c>
      <c r="F151" s="236" t="s">
        <v>267</v>
      </c>
      <c r="G151" s="237" t="s">
        <v>238</v>
      </c>
      <c r="H151" s="238">
        <v>2</v>
      </c>
      <c r="I151" s="239"/>
      <c r="J151" s="240">
        <f>ROUND(I151*H151,2)</f>
        <v>0</v>
      </c>
      <c r="K151" s="236" t="s">
        <v>155</v>
      </c>
      <c r="L151" s="241"/>
      <c r="M151" s="242" t="s">
        <v>19</v>
      </c>
      <c r="N151" s="243" t="s">
        <v>40</v>
      </c>
      <c r="O151" s="86"/>
      <c r="P151" s="223">
        <f>O151*H151</f>
        <v>0</v>
      </c>
      <c r="Q151" s="223">
        <v>0.00064999999999999997</v>
      </c>
      <c r="R151" s="223">
        <f>Q151*H151</f>
        <v>0.0012999999999999999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259</v>
      </c>
      <c r="AT151" s="225" t="s">
        <v>198</v>
      </c>
      <c r="AU151" s="225" t="s">
        <v>78</v>
      </c>
      <c r="AY151" s="19" t="s">
        <v>149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76</v>
      </c>
      <c r="BK151" s="226">
        <f>ROUND(I151*H151,2)</f>
        <v>0</v>
      </c>
      <c r="BL151" s="19" t="s">
        <v>259</v>
      </c>
      <c r="BM151" s="225" t="s">
        <v>268</v>
      </c>
    </row>
    <row r="152" s="2" customFormat="1">
      <c r="A152" s="40"/>
      <c r="B152" s="41"/>
      <c r="C152" s="42"/>
      <c r="D152" s="227" t="s">
        <v>158</v>
      </c>
      <c r="E152" s="42"/>
      <c r="F152" s="228" t="s">
        <v>267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78</v>
      </c>
    </row>
    <row r="153" s="2" customFormat="1" ht="24.15" customHeight="1">
      <c r="A153" s="40"/>
      <c r="B153" s="41"/>
      <c r="C153" s="214" t="s">
        <v>269</v>
      </c>
      <c r="D153" s="214" t="s">
        <v>151</v>
      </c>
      <c r="E153" s="215" t="s">
        <v>270</v>
      </c>
      <c r="F153" s="216" t="s">
        <v>271</v>
      </c>
      <c r="G153" s="217" t="s">
        <v>154</v>
      </c>
      <c r="H153" s="218">
        <v>1</v>
      </c>
      <c r="I153" s="219"/>
      <c r="J153" s="220">
        <f>ROUND(I153*H153,2)</f>
        <v>0</v>
      </c>
      <c r="K153" s="216" t="s">
        <v>161</v>
      </c>
      <c r="L153" s="46"/>
      <c r="M153" s="221" t="s">
        <v>19</v>
      </c>
      <c r="N153" s="222" t="s">
        <v>40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1.9199999999999999</v>
      </c>
      <c r="T153" s="224">
        <f>S153*H153</f>
        <v>1.9199999999999999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156</v>
      </c>
      <c r="AT153" s="225" t="s">
        <v>151</v>
      </c>
      <c r="AU153" s="225" t="s">
        <v>78</v>
      </c>
      <c r="AY153" s="19" t="s">
        <v>149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76</v>
      </c>
      <c r="BK153" s="226">
        <f>ROUND(I153*H153,2)</f>
        <v>0</v>
      </c>
      <c r="BL153" s="19" t="s">
        <v>156</v>
      </c>
      <c r="BM153" s="225" t="s">
        <v>272</v>
      </c>
    </row>
    <row r="154" s="2" customFormat="1">
      <c r="A154" s="40"/>
      <c r="B154" s="41"/>
      <c r="C154" s="42"/>
      <c r="D154" s="227" t="s">
        <v>158</v>
      </c>
      <c r="E154" s="42"/>
      <c r="F154" s="228" t="s">
        <v>273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158</v>
      </c>
      <c r="AU154" s="19" t="s">
        <v>78</v>
      </c>
    </row>
    <row r="155" s="2" customFormat="1">
      <c r="A155" s="40"/>
      <c r="B155" s="41"/>
      <c r="C155" s="42"/>
      <c r="D155" s="232" t="s">
        <v>164</v>
      </c>
      <c r="E155" s="42"/>
      <c r="F155" s="233" t="s">
        <v>274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164</v>
      </c>
      <c r="AU155" s="19" t="s">
        <v>78</v>
      </c>
    </row>
    <row r="156" s="2" customFormat="1" ht="24.15" customHeight="1">
      <c r="A156" s="40"/>
      <c r="B156" s="41"/>
      <c r="C156" s="214" t="s">
        <v>275</v>
      </c>
      <c r="D156" s="214" t="s">
        <v>151</v>
      </c>
      <c r="E156" s="215" t="s">
        <v>276</v>
      </c>
      <c r="F156" s="216" t="s">
        <v>277</v>
      </c>
      <c r="G156" s="217" t="s">
        <v>238</v>
      </c>
      <c r="H156" s="218">
        <v>1</v>
      </c>
      <c r="I156" s="219"/>
      <c r="J156" s="220">
        <f>ROUND(I156*H156,2)</f>
        <v>0</v>
      </c>
      <c r="K156" s="216" t="s">
        <v>161</v>
      </c>
      <c r="L156" s="46"/>
      <c r="M156" s="221" t="s">
        <v>19</v>
      </c>
      <c r="N156" s="222" t="s">
        <v>40</v>
      </c>
      <c r="O156" s="86"/>
      <c r="P156" s="223">
        <f>O156*H156</f>
        <v>0</v>
      </c>
      <c r="Q156" s="223">
        <v>0.068959999999999994</v>
      </c>
      <c r="R156" s="223">
        <f>Q156*H156</f>
        <v>0.068959999999999994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156</v>
      </c>
      <c r="AT156" s="225" t="s">
        <v>151</v>
      </c>
      <c r="AU156" s="225" t="s">
        <v>78</v>
      </c>
      <c r="AY156" s="19" t="s">
        <v>149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76</v>
      </c>
      <c r="BK156" s="226">
        <f>ROUND(I156*H156,2)</f>
        <v>0</v>
      </c>
      <c r="BL156" s="19" t="s">
        <v>156</v>
      </c>
      <c r="BM156" s="225" t="s">
        <v>278</v>
      </c>
    </row>
    <row r="157" s="2" customFormat="1">
      <c r="A157" s="40"/>
      <c r="B157" s="41"/>
      <c r="C157" s="42"/>
      <c r="D157" s="227" t="s">
        <v>158</v>
      </c>
      <c r="E157" s="42"/>
      <c r="F157" s="228" t="s">
        <v>279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158</v>
      </c>
      <c r="AU157" s="19" t="s">
        <v>78</v>
      </c>
    </row>
    <row r="158" s="2" customFormat="1">
      <c r="A158" s="40"/>
      <c r="B158" s="41"/>
      <c r="C158" s="42"/>
      <c r="D158" s="232" t="s">
        <v>164</v>
      </c>
      <c r="E158" s="42"/>
      <c r="F158" s="233" t="s">
        <v>280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164</v>
      </c>
      <c r="AU158" s="19" t="s">
        <v>78</v>
      </c>
    </row>
    <row r="159" s="2" customFormat="1" ht="24.15" customHeight="1">
      <c r="A159" s="40"/>
      <c r="B159" s="41"/>
      <c r="C159" s="214" t="s">
        <v>8</v>
      </c>
      <c r="D159" s="214" t="s">
        <v>151</v>
      </c>
      <c r="E159" s="215" t="s">
        <v>281</v>
      </c>
      <c r="F159" s="216" t="s">
        <v>282</v>
      </c>
      <c r="G159" s="217" t="s">
        <v>238</v>
      </c>
      <c r="H159" s="218">
        <v>1</v>
      </c>
      <c r="I159" s="219"/>
      <c r="J159" s="220">
        <f>ROUND(I159*H159,2)</f>
        <v>0</v>
      </c>
      <c r="K159" s="216" t="s">
        <v>161</v>
      </c>
      <c r="L159" s="46"/>
      <c r="M159" s="221" t="s">
        <v>19</v>
      </c>
      <c r="N159" s="222" t="s">
        <v>40</v>
      </c>
      <c r="O159" s="86"/>
      <c r="P159" s="223">
        <f>O159*H159</f>
        <v>0</v>
      </c>
      <c r="Q159" s="223">
        <v>0.068769999999999998</v>
      </c>
      <c r="R159" s="223">
        <f>Q159*H159</f>
        <v>0.068769999999999998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156</v>
      </c>
      <c r="AT159" s="225" t="s">
        <v>151</v>
      </c>
      <c r="AU159" s="225" t="s">
        <v>78</v>
      </c>
      <c r="AY159" s="19" t="s">
        <v>149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76</v>
      </c>
      <c r="BK159" s="226">
        <f>ROUND(I159*H159,2)</f>
        <v>0</v>
      </c>
      <c r="BL159" s="19" t="s">
        <v>156</v>
      </c>
      <c r="BM159" s="225" t="s">
        <v>283</v>
      </c>
    </row>
    <row r="160" s="2" customFormat="1">
      <c r="A160" s="40"/>
      <c r="B160" s="41"/>
      <c r="C160" s="42"/>
      <c r="D160" s="227" t="s">
        <v>158</v>
      </c>
      <c r="E160" s="42"/>
      <c r="F160" s="228" t="s">
        <v>284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158</v>
      </c>
      <c r="AU160" s="19" t="s">
        <v>78</v>
      </c>
    </row>
    <row r="161" s="2" customFormat="1">
      <c r="A161" s="40"/>
      <c r="B161" s="41"/>
      <c r="C161" s="42"/>
      <c r="D161" s="232" t="s">
        <v>164</v>
      </c>
      <c r="E161" s="42"/>
      <c r="F161" s="233" t="s">
        <v>285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164</v>
      </c>
      <c r="AU161" s="19" t="s">
        <v>78</v>
      </c>
    </row>
    <row r="162" s="2" customFormat="1" ht="33" customHeight="1">
      <c r="A162" s="40"/>
      <c r="B162" s="41"/>
      <c r="C162" s="214" t="s">
        <v>286</v>
      </c>
      <c r="D162" s="214" t="s">
        <v>151</v>
      </c>
      <c r="E162" s="215" t="s">
        <v>287</v>
      </c>
      <c r="F162" s="216" t="s">
        <v>288</v>
      </c>
      <c r="G162" s="217" t="s">
        <v>238</v>
      </c>
      <c r="H162" s="218">
        <v>2</v>
      </c>
      <c r="I162" s="219"/>
      <c r="J162" s="220">
        <f>ROUND(I162*H162,2)</f>
        <v>0</v>
      </c>
      <c r="K162" s="216" t="s">
        <v>161</v>
      </c>
      <c r="L162" s="46"/>
      <c r="M162" s="221" t="s">
        <v>19</v>
      </c>
      <c r="N162" s="222" t="s">
        <v>40</v>
      </c>
      <c r="O162" s="86"/>
      <c r="P162" s="223">
        <f>O162*H162</f>
        <v>0</v>
      </c>
      <c r="Q162" s="223">
        <v>0.01136</v>
      </c>
      <c r="R162" s="223">
        <f>Q162*H162</f>
        <v>0.022720000000000001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156</v>
      </c>
      <c r="AT162" s="225" t="s">
        <v>151</v>
      </c>
      <c r="AU162" s="225" t="s">
        <v>78</v>
      </c>
      <c r="AY162" s="19" t="s">
        <v>149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76</v>
      </c>
      <c r="BK162" s="226">
        <f>ROUND(I162*H162,2)</f>
        <v>0</v>
      </c>
      <c r="BL162" s="19" t="s">
        <v>156</v>
      </c>
      <c r="BM162" s="225" t="s">
        <v>289</v>
      </c>
    </row>
    <row r="163" s="2" customFormat="1">
      <c r="A163" s="40"/>
      <c r="B163" s="41"/>
      <c r="C163" s="42"/>
      <c r="D163" s="227" t="s">
        <v>158</v>
      </c>
      <c r="E163" s="42"/>
      <c r="F163" s="228" t="s">
        <v>290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158</v>
      </c>
      <c r="AU163" s="19" t="s">
        <v>78</v>
      </c>
    </row>
    <row r="164" s="2" customFormat="1">
      <c r="A164" s="40"/>
      <c r="B164" s="41"/>
      <c r="C164" s="42"/>
      <c r="D164" s="232" t="s">
        <v>164</v>
      </c>
      <c r="E164" s="42"/>
      <c r="F164" s="233" t="s">
        <v>291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164</v>
      </c>
      <c r="AU164" s="19" t="s">
        <v>78</v>
      </c>
    </row>
    <row r="165" s="2" customFormat="1" ht="24.15" customHeight="1">
      <c r="A165" s="40"/>
      <c r="B165" s="41"/>
      <c r="C165" s="214" t="s">
        <v>292</v>
      </c>
      <c r="D165" s="214" t="s">
        <v>151</v>
      </c>
      <c r="E165" s="215" t="s">
        <v>293</v>
      </c>
      <c r="F165" s="216" t="s">
        <v>294</v>
      </c>
      <c r="G165" s="217" t="s">
        <v>238</v>
      </c>
      <c r="H165" s="218">
        <v>2</v>
      </c>
      <c r="I165" s="219"/>
      <c r="J165" s="220">
        <f>ROUND(I165*H165,2)</f>
        <v>0</v>
      </c>
      <c r="K165" s="216" t="s">
        <v>161</v>
      </c>
      <c r="L165" s="46"/>
      <c r="M165" s="221" t="s">
        <v>19</v>
      </c>
      <c r="N165" s="222" t="s">
        <v>40</v>
      </c>
      <c r="O165" s="86"/>
      <c r="P165" s="223">
        <f>O165*H165</f>
        <v>0</v>
      </c>
      <c r="Q165" s="223">
        <v>0.0062199999999999998</v>
      </c>
      <c r="R165" s="223">
        <f>Q165*H165</f>
        <v>0.01244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156</v>
      </c>
      <c r="AT165" s="225" t="s">
        <v>151</v>
      </c>
      <c r="AU165" s="225" t="s">
        <v>78</v>
      </c>
      <c r="AY165" s="19" t="s">
        <v>149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76</v>
      </c>
      <c r="BK165" s="226">
        <f>ROUND(I165*H165,2)</f>
        <v>0</v>
      </c>
      <c r="BL165" s="19" t="s">
        <v>156</v>
      </c>
      <c r="BM165" s="225" t="s">
        <v>295</v>
      </c>
    </row>
    <row r="166" s="2" customFormat="1">
      <c r="A166" s="40"/>
      <c r="B166" s="41"/>
      <c r="C166" s="42"/>
      <c r="D166" s="227" t="s">
        <v>158</v>
      </c>
      <c r="E166" s="42"/>
      <c r="F166" s="228" t="s">
        <v>296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158</v>
      </c>
      <c r="AU166" s="19" t="s">
        <v>78</v>
      </c>
    </row>
    <row r="167" s="2" customFormat="1">
      <c r="A167" s="40"/>
      <c r="B167" s="41"/>
      <c r="C167" s="42"/>
      <c r="D167" s="232" t="s">
        <v>164</v>
      </c>
      <c r="E167" s="42"/>
      <c r="F167" s="233" t="s">
        <v>297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164</v>
      </c>
      <c r="AU167" s="19" t="s">
        <v>78</v>
      </c>
    </row>
    <row r="168" s="2" customFormat="1" ht="24.15" customHeight="1">
      <c r="A168" s="40"/>
      <c r="B168" s="41"/>
      <c r="C168" s="214" t="s">
        <v>298</v>
      </c>
      <c r="D168" s="214" t="s">
        <v>151</v>
      </c>
      <c r="E168" s="215" t="s">
        <v>299</v>
      </c>
      <c r="F168" s="216" t="s">
        <v>300</v>
      </c>
      <c r="G168" s="217" t="s">
        <v>238</v>
      </c>
      <c r="H168" s="218">
        <v>2</v>
      </c>
      <c r="I168" s="219"/>
      <c r="J168" s="220">
        <f>ROUND(I168*H168,2)</f>
        <v>0</v>
      </c>
      <c r="K168" s="216" t="s">
        <v>161</v>
      </c>
      <c r="L168" s="46"/>
      <c r="M168" s="221" t="s">
        <v>19</v>
      </c>
      <c r="N168" s="222" t="s">
        <v>40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156</v>
      </c>
      <c r="AT168" s="225" t="s">
        <v>151</v>
      </c>
      <c r="AU168" s="225" t="s">
        <v>78</v>
      </c>
      <c r="AY168" s="19" t="s">
        <v>149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76</v>
      </c>
      <c r="BK168" s="226">
        <f>ROUND(I168*H168,2)</f>
        <v>0</v>
      </c>
      <c r="BL168" s="19" t="s">
        <v>156</v>
      </c>
      <c r="BM168" s="225" t="s">
        <v>301</v>
      </c>
    </row>
    <row r="169" s="2" customFormat="1">
      <c r="A169" s="40"/>
      <c r="B169" s="41"/>
      <c r="C169" s="42"/>
      <c r="D169" s="227" t="s">
        <v>158</v>
      </c>
      <c r="E169" s="42"/>
      <c r="F169" s="228" t="s">
        <v>302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158</v>
      </c>
      <c r="AU169" s="19" t="s">
        <v>78</v>
      </c>
    </row>
    <row r="170" s="2" customFormat="1">
      <c r="A170" s="40"/>
      <c r="B170" s="41"/>
      <c r="C170" s="42"/>
      <c r="D170" s="232" t="s">
        <v>164</v>
      </c>
      <c r="E170" s="42"/>
      <c r="F170" s="233" t="s">
        <v>303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164</v>
      </c>
      <c r="AU170" s="19" t="s">
        <v>78</v>
      </c>
    </row>
    <row r="171" s="2" customFormat="1" ht="33" customHeight="1">
      <c r="A171" s="40"/>
      <c r="B171" s="41"/>
      <c r="C171" s="214" t="s">
        <v>304</v>
      </c>
      <c r="D171" s="214" t="s">
        <v>151</v>
      </c>
      <c r="E171" s="215" t="s">
        <v>305</v>
      </c>
      <c r="F171" s="216" t="s">
        <v>306</v>
      </c>
      <c r="G171" s="217" t="s">
        <v>238</v>
      </c>
      <c r="H171" s="218">
        <v>2</v>
      </c>
      <c r="I171" s="219"/>
      <c r="J171" s="220">
        <f>ROUND(I171*H171,2)</f>
        <v>0</v>
      </c>
      <c r="K171" s="216" t="s">
        <v>161</v>
      </c>
      <c r="L171" s="46"/>
      <c r="M171" s="221" t="s">
        <v>19</v>
      </c>
      <c r="N171" s="222" t="s">
        <v>40</v>
      </c>
      <c r="O171" s="86"/>
      <c r="P171" s="223">
        <f>O171*H171</f>
        <v>0</v>
      </c>
      <c r="Q171" s="223">
        <v>0.15251000000000001</v>
      </c>
      <c r="R171" s="223">
        <f>Q171*H171</f>
        <v>0.30502000000000001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156</v>
      </c>
      <c r="AT171" s="225" t="s">
        <v>151</v>
      </c>
      <c r="AU171" s="225" t="s">
        <v>78</v>
      </c>
      <c r="AY171" s="19" t="s">
        <v>149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76</v>
      </c>
      <c r="BK171" s="226">
        <f>ROUND(I171*H171,2)</f>
        <v>0</v>
      </c>
      <c r="BL171" s="19" t="s">
        <v>156</v>
      </c>
      <c r="BM171" s="225" t="s">
        <v>307</v>
      </c>
    </row>
    <row r="172" s="2" customFormat="1">
      <c r="A172" s="40"/>
      <c r="B172" s="41"/>
      <c r="C172" s="42"/>
      <c r="D172" s="227" t="s">
        <v>158</v>
      </c>
      <c r="E172" s="42"/>
      <c r="F172" s="228" t="s">
        <v>308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158</v>
      </c>
      <c r="AU172" s="19" t="s">
        <v>78</v>
      </c>
    </row>
    <row r="173" s="2" customFormat="1">
      <c r="A173" s="40"/>
      <c r="B173" s="41"/>
      <c r="C173" s="42"/>
      <c r="D173" s="232" t="s">
        <v>164</v>
      </c>
      <c r="E173" s="42"/>
      <c r="F173" s="233" t="s">
        <v>309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164</v>
      </c>
      <c r="AU173" s="19" t="s">
        <v>78</v>
      </c>
    </row>
    <row r="174" s="2" customFormat="1" ht="21.75" customHeight="1">
      <c r="A174" s="40"/>
      <c r="B174" s="41"/>
      <c r="C174" s="214" t="s">
        <v>310</v>
      </c>
      <c r="D174" s="214" t="s">
        <v>151</v>
      </c>
      <c r="E174" s="215" t="s">
        <v>311</v>
      </c>
      <c r="F174" s="216" t="s">
        <v>312</v>
      </c>
      <c r="G174" s="217" t="s">
        <v>228</v>
      </c>
      <c r="H174" s="218">
        <v>35</v>
      </c>
      <c r="I174" s="219"/>
      <c r="J174" s="220">
        <f>ROUND(I174*H174,2)</f>
        <v>0</v>
      </c>
      <c r="K174" s="216" t="s">
        <v>161</v>
      </c>
      <c r="L174" s="46"/>
      <c r="M174" s="221" t="s">
        <v>19</v>
      </c>
      <c r="N174" s="222" t="s">
        <v>40</v>
      </c>
      <c r="O174" s="86"/>
      <c r="P174" s="223">
        <f>O174*H174</f>
        <v>0</v>
      </c>
      <c r="Q174" s="223">
        <v>6.0000000000000002E-05</v>
      </c>
      <c r="R174" s="223">
        <f>Q174*H174</f>
        <v>0.0020999999999999999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156</v>
      </c>
      <c r="AT174" s="225" t="s">
        <v>151</v>
      </c>
      <c r="AU174" s="225" t="s">
        <v>78</v>
      </c>
      <c r="AY174" s="19" t="s">
        <v>149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76</v>
      </c>
      <c r="BK174" s="226">
        <f>ROUND(I174*H174,2)</f>
        <v>0</v>
      </c>
      <c r="BL174" s="19" t="s">
        <v>156</v>
      </c>
      <c r="BM174" s="225" t="s">
        <v>313</v>
      </c>
    </row>
    <row r="175" s="2" customFormat="1">
      <c r="A175" s="40"/>
      <c r="B175" s="41"/>
      <c r="C175" s="42"/>
      <c r="D175" s="227" t="s">
        <v>158</v>
      </c>
      <c r="E175" s="42"/>
      <c r="F175" s="228" t="s">
        <v>314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158</v>
      </c>
      <c r="AU175" s="19" t="s">
        <v>78</v>
      </c>
    </row>
    <row r="176" s="2" customFormat="1">
      <c r="A176" s="40"/>
      <c r="B176" s="41"/>
      <c r="C176" s="42"/>
      <c r="D176" s="232" t="s">
        <v>164</v>
      </c>
      <c r="E176" s="42"/>
      <c r="F176" s="233" t="s">
        <v>315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164</v>
      </c>
      <c r="AU176" s="19" t="s">
        <v>78</v>
      </c>
    </row>
    <row r="177" s="12" customFormat="1" ht="22.8" customHeight="1">
      <c r="A177" s="12"/>
      <c r="B177" s="198"/>
      <c r="C177" s="199"/>
      <c r="D177" s="200" t="s">
        <v>68</v>
      </c>
      <c r="E177" s="212" t="s">
        <v>185</v>
      </c>
      <c r="F177" s="212" t="s">
        <v>316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SUM(P178:P187)</f>
        <v>0</v>
      </c>
      <c r="Q177" s="206"/>
      <c r="R177" s="207">
        <f>SUM(R178:R187)</f>
        <v>0</v>
      </c>
      <c r="S177" s="206"/>
      <c r="T177" s="208">
        <f>SUM(T178:T187)</f>
        <v>1.8959999999999999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76</v>
      </c>
      <c r="AT177" s="210" t="s">
        <v>68</v>
      </c>
      <c r="AU177" s="210" t="s">
        <v>76</v>
      </c>
      <c r="AY177" s="209" t="s">
        <v>149</v>
      </c>
      <c r="BK177" s="211">
        <f>SUM(BK178:BK187)</f>
        <v>0</v>
      </c>
    </row>
    <row r="178" s="2" customFormat="1" ht="24.15" customHeight="1">
      <c r="A178" s="40"/>
      <c r="B178" s="41"/>
      <c r="C178" s="214" t="s">
        <v>317</v>
      </c>
      <c r="D178" s="214" t="s">
        <v>151</v>
      </c>
      <c r="E178" s="215" t="s">
        <v>318</v>
      </c>
      <c r="F178" s="216" t="s">
        <v>319</v>
      </c>
      <c r="G178" s="217" t="s">
        <v>320</v>
      </c>
      <c r="H178" s="218">
        <v>6</v>
      </c>
      <c r="I178" s="219"/>
      <c r="J178" s="220">
        <f>ROUND(I178*H178,2)</f>
        <v>0</v>
      </c>
      <c r="K178" s="216" t="s">
        <v>161</v>
      </c>
      <c r="L178" s="46"/>
      <c r="M178" s="221" t="s">
        <v>19</v>
      </c>
      <c r="N178" s="222" t="s">
        <v>40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0.316</v>
      </c>
      <c r="T178" s="224">
        <f>S178*H178</f>
        <v>1.8959999999999999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156</v>
      </c>
      <c r="AT178" s="225" t="s">
        <v>151</v>
      </c>
      <c r="AU178" s="225" t="s">
        <v>78</v>
      </c>
      <c r="AY178" s="19" t="s">
        <v>149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76</v>
      </c>
      <c r="BK178" s="226">
        <f>ROUND(I178*H178,2)</f>
        <v>0</v>
      </c>
      <c r="BL178" s="19" t="s">
        <v>156</v>
      </c>
      <c r="BM178" s="225" t="s">
        <v>321</v>
      </c>
    </row>
    <row r="179" s="2" customFormat="1">
      <c r="A179" s="40"/>
      <c r="B179" s="41"/>
      <c r="C179" s="42"/>
      <c r="D179" s="227" t="s">
        <v>158</v>
      </c>
      <c r="E179" s="42"/>
      <c r="F179" s="228" t="s">
        <v>322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158</v>
      </c>
      <c r="AU179" s="19" t="s">
        <v>78</v>
      </c>
    </row>
    <row r="180" s="2" customFormat="1">
      <c r="A180" s="40"/>
      <c r="B180" s="41"/>
      <c r="C180" s="42"/>
      <c r="D180" s="232" t="s">
        <v>164</v>
      </c>
      <c r="E180" s="42"/>
      <c r="F180" s="233" t="s">
        <v>323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164</v>
      </c>
      <c r="AU180" s="19" t="s">
        <v>78</v>
      </c>
    </row>
    <row r="181" s="2" customFormat="1" ht="24.15" customHeight="1">
      <c r="A181" s="40"/>
      <c r="B181" s="41"/>
      <c r="C181" s="214" t="s">
        <v>324</v>
      </c>
      <c r="D181" s="214" t="s">
        <v>151</v>
      </c>
      <c r="E181" s="215" t="s">
        <v>325</v>
      </c>
      <c r="F181" s="216" t="s">
        <v>326</v>
      </c>
      <c r="G181" s="217" t="s">
        <v>228</v>
      </c>
      <c r="H181" s="218">
        <v>12</v>
      </c>
      <c r="I181" s="219"/>
      <c r="J181" s="220">
        <f>ROUND(I181*H181,2)</f>
        <v>0</v>
      </c>
      <c r="K181" s="216" t="s">
        <v>161</v>
      </c>
      <c r="L181" s="46"/>
      <c r="M181" s="221" t="s">
        <v>19</v>
      </c>
      <c r="N181" s="222" t="s">
        <v>40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156</v>
      </c>
      <c r="AT181" s="225" t="s">
        <v>151</v>
      </c>
      <c r="AU181" s="225" t="s">
        <v>78</v>
      </c>
      <c r="AY181" s="19" t="s">
        <v>149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76</v>
      </c>
      <c r="BK181" s="226">
        <f>ROUND(I181*H181,2)</f>
        <v>0</v>
      </c>
      <c r="BL181" s="19" t="s">
        <v>156</v>
      </c>
      <c r="BM181" s="225" t="s">
        <v>327</v>
      </c>
    </row>
    <row r="182" s="2" customFormat="1">
      <c r="A182" s="40"/>
      <c r="B182" s="41"/>
      <c r="C182" s="42"/>
      <c r="D182" s="227" t="s">
        <v>158</v>
      </c>
      <c r="E182" s="42"/>
      <c r="F182" s="228" t="s">
        <v>328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158</v>
      </c>
      <c r="AU182" s="19" t="s">
        <v>78</v>
      </c>
    </row>
    <row r="183" s="2" customFormat="1">
      <c r="A183" s="40"/>
      <c r="B183" s="41"/>
      <c r="C183" s="42"/>
      <c r="D183" s="232" t="s">
        <v>164</v>
      </c>
      <c r="E183" s="42"/>
      <c r="F183" s="233" t="s">
        <v>329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164</v>
      </c>
      <c r="AU183" s="19" t="s">
        <v>78</v>
      </c>
    </row>
    <row r="184" s="2" customFormat="1" ht="21.75" customHeight="1">
      <c r="A184" s="40"/>
      <c r="B184" s="41"/>
      <c r="C184" s="214" t="s">
        <v>330</v>
      </c>
      <c r="D184" s="214" t="s">
        <v>151</v>
      </c>
      <c r="E184" s="215" t="s">
        <v>331</v>
      </c>
      <c r="F184" s="216" t="s">
        <v>332</v>
      </c>
      <c r="G184" s="217" t="s">
        <v>333</v>
      </c>
      <c r="H184" s="218">
        <v>8</v>
      </c>
      <c r="I184" s="219"/>
      <c r="J184" s="220">
        <f>ROUND(I184*H184,2)</f>
        <v>0</v>
      </c>
      <c r="K184" s="216" t="s">
        <v>155</v>
      </c>
      <c r="L184" s="46"/>
      <c r="M184" s="221" t="s">
        <v>19</v>
      </c>
      <c r="N184" s="222" t="s">
        <v>40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156</v>
      </c>
      <c r="AT184" s="225" t="s">
        <v>151</v>
      </c>
      <c r="AU184" s="225" t="s">
        <v>78</v>
      </c>
      <c r="AY184" s="19" t="s">
        <v>149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76</v>
      </c>
      <c r="BK184" s="226">
        <f>ROUND(I184*H184,2)</f>
        <v>0</v>
      </c>
      <c r="BL184" s="19" t="s">
        <v>156</v>
      </c>
      <c r="BM184" s="225" t="s">
        <v>334</v>
      </c>
    </row>
    <row r="185" s="2" customFormat="1">
      <c r="A185" s="40"/>
      <c r="B185" s="41"/>
      <c r="C185" s="42"/>
      <c r="D185" s="227" t="s">
        <v>158</v>
      </c>
      <c r="E185" s="42"/>
      <c r="F185" s="228" t="s">
        <v>332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158</v>
      </c>
      <c r="AU185" s="19" t="s">
        <v>78</v>
      </c>
    </row>
    <row r="186" s="2" customFormat="1" ht="16.5" customHeight="1">
      <c r="A186" s="40"/>
      <c r="B186" s="41"/>
      <c r="C186" s="234" t="s">
        <v>335</v>
      </c>
      <c r="D186" s="234" t="s">
        <v>198</v>
      </c>
      <c r="E186" s="235" t="s">
        <v>336</v>
      </c>
      <c r="F186" s="236" t="s">
        <v>337</v>
      </c>
      <c r="G186" s="237" t="s">
        <v>338</v>
      </c>
      <c r="H186" s="238">
        <v>2</v>
      </c>
      <c r="I186" s="239"/>
      <c r="J186" s="240">
        <f>ROUND(I186*H186,2)</f>
        <v>0</v>
      </c>
      <c r="K186" s="236" t="s">
        <v>155</v>
      </c>
      <c r="L186" s="241"/>
      <c r="M186" s="242" t="s">
        <v>19</v>
      </c>
      <c r="N186" s="243" t="s">
        <v>40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172</v>
      </c>
      <c r="AT186" s="225" t="s">
        <v>198</v>
      </c>
      <c r="AU186" s="225" t="s">
        <v>78</v>
      </c>
      <c r="AY186" s="19" t="s">
        <v>149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76</v>
      </c>
      <c r="BK186" s="226">
        <f>ROUND(I186*H186,2)</f>
        <v>0</v>
      </c>
      <c r="BL186" s="19" t="s">
        <v>156</v>
      </c>
      <c r="BM186" s="225" t="s">
        <v>339</v>
      </c>
    </row>
    <row r="187" s="2" customFormat="1">
      <c r="A187" s="40"/>
      <c r="B187" s="41"/>
      <c r="C187" s="42"/>
      <c r="D187" s="227" t="s">
        <v>158</v>
      </c>
      <c r="E187" s="42"/>
      <c r="F187" s="228" t="s">
        <v>337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158</v>
      </c>
      <c r="AU187" s="19" t="s">
        <v>78</v>
      </c>
    </row>
    <row r="188" s="12" customFormat="1" ht="22.8" customHeight="1">
      <c r="A188" s="12"/>
      <c r="B188" s="198"/>
      <c r="C188" s="199"/>
      <c r="D188" s="200" t="s">
        <v>68</v>
      </c>
      <c r="E188" s="212" t="s">
        <v>340</v>
      </c>
      <c r="F188" s="212" t="s">
        <v>341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SUM(P189:P206)</f>
        <v>0</v>
      </c>
      <c r="Q188" s="206"/>
      <c r="R188" s="207">
        <f>SUM(R189:R206)</f>
        <v>0</v>
      </c>
      <c r="S188" s="206"/>
      <c r="T188" s="208">
        <f>SUM(T189:T206)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76</v>
      </c>
      <c r="AT188" s="210" t="s">
        <v>68</v>
      </c>
      <c r="AU188" s="210" t="s">
        <v>76</v>
      </c>
      <c r="AY188" s="209" t="s">
        <v>149</v>
      </c>
      <c r="BK188" s="211">
        <f>SUM(BK189:BK206)</f>
        <v>0</v>
      </c>
    </row>
    <row r="189" s="2" customFormat="1" ht="24.15" customHeight="1">
      <c r="A189" s="40"/>
      <c r="B189" s="41"/>
      <c r="C189" s="214" t="s">
        <v>342</v>
      </c>
      <c r="D189" s="214" t="s">
        <v>151</v>
      </c>
      <c r="E189" s="215" t="s">
        <v>343</v>
      </c>
      <c r="F189" s="216" t="s">
        <v>344</v>
      </c>
      <c r="G189" s="217" t="s">
        <v>181</v>
      </c>
      <c r="H189" s="218">
        <v>3.8410000000000002</v>
      </c>
      <c r="I189" s="219"/>
      <c r="J189" s="220">
        <f>ROUND(I189*H189,2)</f>
        <v>0</v>
      </c>
      <c r="K189" s="216" t="s">
        <v>161</v>
      </c>
      <c r="L189" s="46"/>
      <c r="M189" s="221" t="s">
        <v>19</v>
      </c>
      <c r="N189" s="222" t="s">
        <v>40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156</v>
      </c>
      <c r="AT189" s="225" t="s">
        <v>151</v>
      </c>
      <c r="AU189" s="225" t="s">
        <v>78</v>
      </c>
      <c r="AY189" s="19" t="s">
        <v>149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76</v>
      </c>
      <c r="BK189" s="226">
        <f>ROUND(I189*H189,2)</f>
        <v>0</v>
      </c>
      <c r="BL189" s="19" t="s">
        <v>156</v>
      </c>
      <c r="BM189" s="225" t="s">
        <v>345</v>
      </c>
    </row>
    <row r="190" s="2" customFormat="1">
      <c r="A190" s="40"/>
      <c r="B190" s="41"/>
      <c r="C190" s="42"/>
      <c r="D190" s="227" t="s">
        <v>158</v>
      </c>
      <c r="E190" s="42"/>
      <c r="F190" s="228" t="s">
        <v>346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158</v>
      </c>
      <c r="AU190" s="19" t="s">
        <v>78</v>
      </c>
    </row>
    <row r="191" s="2" customFormat="1">
      <c r="A191" s="40"/>
      <c r="B191" s="41"/>
      <c r="C191" s="42"/>
      <c r="D191" s="232" t="s">
        <v>164</v>
      </c>
      <c r="E191" s="42"/>
      <c r="F191" s="233" t="s">
        <v>347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164</v>
      </c>
      <c r="AU191" s="19" t="s">
        <v>78</v>
      </c>
    </row>
    <row r="192" s="2" customFormat="1" ht="16.5" customHeight="1">
      <c r="A192" s="40"/>
      <c r="B192" s="41"/>
      <c r="C192" s="214" t="s">
        <v>348</v>
      </c>
      <c r="D192" s="214" t="s">
        <v>151</v>
      </c>
      <c r="E192" s="215" t="s">
        <v>349</v>
      </c>
      <c r="F192" s="216" t="s">
        <v>350</v>
      </c>
      <c r="G192" s="217" t="s">
        <v>181</v>
      </c>
      <c r="H192" s="218">
        <v>3.8410000000000002</v>
      </c>
      <c r="I192" s="219"/>
      <c r="J192" s="220">
        <f>ROUND(I192*H192,2)</f>
        <v>0</v>
      </c>
      <c r="K192" s="216" t="s">
        <v>161</v>
      </c>
      <c r="L192" s="46"/>
      <c r="M192" s="221" t="s">
        <v>19</v>
      </c>
      <c r="N192" s="222" t="s">
        <v>40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156</v>
      </c>
      <c r="AT192" s="225" t="s">
        <v>151</v>
      </c>
      <c r="AU192" s="225" t="s">
        <v>78</v>
      </c>
      <c r="AY192" s="19" t="s">
        <v>149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76</v>
      </c>
      <c r="BK192" s="226">
        <f>ROUND(I192*H192,2)</f>
        <v>0</v>
      </c>
      <c r="BL192" s="19" t="s">
        <v>156</v>
      </c>
      <c r="BM192" s="225" t="s">
        <v>351</v>
      </c>
    </row>
    <row r="193" s="2" customFormat="1">
      <c r="A193" s="40"/>
      <c r="B193" s="41"/>
      <c r="C193" s="42"/>
      <c r="D193" s="227" t="s">
        <v>158</v>
      </c>
      <c r="E193" s="42"/>
      <c r="F193" s="228" t="s">
        <v>352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158</v>
      </c>
      <c r="AU193" s="19" t="s">
        <v>78</v>
      </c>
    </row>
    <row r="194" s="2" customFormat="1">
      <c r="A194" s="40"/>
      <c r="B194" s="41"/>
      <c r="C194" s="42"/>
      <c r="D194" s="232" t="s">
        <v>164</v>
      </c>
      <c r="E194" s="42"/>
      <c r="F194" s="233" t="s">
        <v>353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164</v>
      </c>
      <c r="AU194" s="19" t="s">
        <v>78</v>
      </c>
    </row>
    <row r="195" s="2" customFormat="1" ht="24.15" customHeight="1">
      <c r="A195" s="40"/>
      <c r="B195" s="41"/>
      <c r="C195" s="214" t="s">
        <v>354</v>
      </c>
      <c r="D195" s="214" t="s">
        <v>151</v>
      </c>
      <c r="E195" s="215" t="s">
        <v>355</v>
      </c>
      <c r="F195" s="216" t="s">
        <v>356</v>
      </c>
      <c r="G195" s="217" t="s">
        <v>181</v>
      </c>
      <c r="H195" s="218">
        <v>207.41399999999999</v>
      </c>
      <c r="I195" s="219"/>
      <c r="J195" s="220">
        <f>ROUND(I195*H195,2)</f>
        <v>0</v>
      </c>
      <c r="K195" s="216" t="s">
        <v>161</v>
      </c>
      <c r="L195" s="46"/>
      <c r="M195" s="221" t="s">
        <v>19</v>
      </c>
      <c r="N195" s="222" t="s">
        <v>40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156</v>
      </c>
      <c r="AT195" s="225" t="s">
        <v>151</v>
      </c>
      <c r="AU195" s="225" t="s">
        <v>78</v>
      </c>
      <c r="AY195" s="19" t="s">
        <v>149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76</v>
      </c>
      <c r="BK195" s="226">
        <f>ROUND(I195*H195,2)</f>
        <v>0</v>
      </c>
      <c r="BL195" s="19" t="s">
        <v>156</v>
      </c>
      <c r="BM195" s="225" t="s">
        <v>357</v>
      </c>
    </row>
    <row r="196" s="2" customFormat="1">
      <c r="A196" s="40"/>
      <c r="B196" s="41"/>
      <c r="C196" s="42"/>
      <c r="D196" s="227" t="s">
        <v>158</v>
      </c>
      <c r="E196" s="42"/>
      <c r="F196" s="228" t="s">
        <v>358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158</v>
      </c>
      <c r="AU196" s="19" t="s">
        <v>78</v>
      </c>
    </row>
    <row r="197" s="2" customFormat="1">
      <c r="A197" s="40"/>
      <c r="B197" s="41"/>
      <c r="C197" s="42"/>
      <c r="D197" s="232" t="s">
        <v>164</v>
      </c>
      <c r="E197" s="42"/>
      <c r="F197" s="233" t="s">
        <v>359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164</v>
      </c>
      <c r="AU197" s="19" t="s">
        <v>78</v>
      </c>
    </row>
    <row r="198" s="2" customFormat="1" ht="24.15" customHeight="1">
      <c r="A198" s="40"/>
      <c r="B198" s="41"/>
      <c r="C198" s="214" t="s">
        <v>360</v>
      </c>
      <c r="D198" s="214" t="s">
        <v>151</v>
      </c>
      <c r="E198" s="215" t="s">
        <v>361</v>
      </c>
      <c r="F198" s="216" t="s">
        <v>362</v>
      </c>
      <c r="G198" s="217" t="s">
        <v>181</v>
      </c>
      <c r="H198" s="218">
        <v>3.8410000000000002</v>
      </c>
      <c r="I198" s="219"/>
      <c r="J198" s="220">
        <f>ROUND(I198*H198,2)</f>
        <v>0</v>
      </c>
      <c r="K198" s="216" t="s">
        <v>161</v>
      </c>
      <c r="L198" s="46"/>
      <c r="M198" s="221" t="s">
        <v>19</v>
      </c>
      <c r="N198" s="222" t="s">
        <v>40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156</v>
      </c>
      <c r="AT198" s="225" t="s">
        <v>151</v>
      </c>
      <c r="AU198" s="225" t="s">
        <v>78</v>
      </c>
      <c r="AY198" s="19" t="s">
        <v>149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76</v>
      </c>
      <c r="BK198" s="226">
        <f>ROUND(I198*H198,2)</f>
        <v>0</v>
      </c>
      <c r="BL198" s="19" t="s">
        <v>156</v>
      </c>
      <c r="BM198" s="225" t="s">
        <v>363</v>
      </c>
    </row>
    <row r="199" s="2" customFormat="1">
      <c r="A199" s="40"/>
      <c r="B199" s="41"/>
      <c r="C199" s="42"/>
      <c r="D199" s="227" t="s">
        <v>158</v>
      </c>
      <c r="E199" s="42"/>
      <c r="F199" s="228" t="s">
        <v>364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158</v>
      </c>
      <c r="AU199" s="19" t="s">
        <v>78</v>
      </c>
    </row>
    <row r="200" s="2" customFormat="1">
      <c r="A200" s="40"/>
      <c r="B200" s="41"/>
      <c r="C200" s="42"/>
      <c r="D200" s="232" t="s">
        <v>164</v>
      </c>
      <c r="E200" s="42"/>
      <c r="F200" s="233" t="s">
        <v>365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164</v>
      </c>
      <c r="AU200" s="19" t="s">
        <v>78</v>
      </c>
    </row>
    <row r="201" s="2" customFormat="1" ht="37.8" customHeight="1">
      <c r="A201" s="40"/>
      <c r="B201" s="41"/>
      <c r="C201" s="214" t="s">
        <v>366</v>
      </c>
      <c r="D201" s="214" t="s">
        <v>151</v>
      </c>
      <c r="E201" s="215" t="s">
        <v>367</v>
      </c>
      <c r="F201" s="216" t="s">
        <v>368</v>
      </c>
      <c r="G201" s="217" t="s">
        <v>181</v>
      </c>
      <c r="H201" s="218">
        <v>1.97</v>
      </c>
      <c r="I201" s="219"/>
      <c r="J201" s="220">
        <f>ROUND(I201*H201,2)</f>
        <v>0</v>
      </c>
      <c r="K201" s="216" t="s">
        <v>161</v>
      </c>
      <c r="L201" s="46"/>
      <c r="M201" s="221" t="s">
        <v>19</v>
      </c>
      <c r="N201" s="222" t="s">
        <v>40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156</v>
      </c>
      <c r="AT201" s="225" t="s">
        <v>151</v>
      </c>
      <c r="AU201" s="225" t="s">
        <v>78</v>
      </c>
      <c r="AY201" s="19" t="s">
        <v>149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76</v>
      </c>
      <c r="BK201" s="226">
        <f>ROUND(I201*H201,2)</f>
        <v>0</v>
      </c>
      <c r="BL201" s="19" t="s">
        <v>156</v>
      </c>
      <c r="BM201" s="225" t="s">
        <v>369</v>
      </c>
    </row>
    <row r="202" s="2" customFormat="1">
      <c r="A202" s="40"/>
      <c r="B202" s="41"/>
      <c r="C202" s="42"/>
      <c r="D202" s="227" t="s">
        <v>158</v>
      </c>
      <c r="E202" s="42"/>
      <c r="F202" s="228" t="s">
        <v>370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158</v>
      </c>
      <c r="AU202" s="19" t="s">
        <v>78</v>
      </c>
    </row>
    <row r="203" s="2" customFormat="1">
      <c r="A203" s="40"/>
      <c r="B203" s="41"/>
      <c r="C203" s="42"/>
      <c r="D203" s="232" t="s">
        <v>164</v>
      </c>
      <c r="E203" s="42"/>
      <c r="F203" s="233" t="s">
        <v>371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164</v>
      </c>
      <c r="AU203" s="19" t="s">
        <v>78</v>
      </c>
    </row>
    <row r="204" s="2" customFormat="1" ht="33" customHeight="1">
      <c r="A204" s="40"/>
      <c r="B204" s="41"/>
      <c r="C204" s="214" t="s">
        <v>372</v>
      </c>
      <c r="D204" s="214" t="s">
        <v>151</v>
      </c>
      <c r="E204" s="215" t="s">
        <v>373</v>
      </c>
      <c r="F204" s="216" t="s">
        <v>374</v>
      </c>
      <c r="G204" s="217" t="s">
        <v>181</v>
      </c>
      <c r="H204" s="218">
        <v>1.8959999999999999</v>
      </c>
      <c r="I204" s="219"/>
      <c r="J204" s="220">
        <f>ROUND(I204*H204,2)</f>
        <v>0</v>
      </c>
      <c r="K204" s="216" t="s">
        <v>161</v>
      </c>
      <c r="L204" s="46"/>
      <c r="M204" s="221" t="s">
        <v>19</v>
      </c>
      <c r="N204" s="222" t="s">
        <v>40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156</v>
      </c>
      <c r="AT204" s="225" t="s">
        <v>151</v>
      </c>
      <c r="AU204" s="225" t="s">
        <v>78</v>
      </c>
      <c r="AY204" s="19" t="s">
        <v>149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76</v>
      </c>
      <c r="BK204" s="226">
        <f>ROUND(I204*H204,2)</f>
        <v>0</v>
      </c>
      <c r="BL204" s="19" t="s">
        <v>156</v>
      </c>
      <c r="BM204" s="225" t="s">
        <v>375</v>
      </c>
    </row>
    <row r="205" s="2" customFormat="1">
      <c r="A205" s="40"/>
      <c r="B205" s="41"/>
      <c r="C205" s="42"/>
      <c r="D205" s="227" t="s">
        <v>158</v>
      </c>
      <c r="E205" s="42"/>
      <c r="F205" s="228" t="s">
        <v>376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158</v>
      </c>
      <c r="AU205" s="19" t="s">
        <v>78</v>
      </c>
    </row>
    <row r="206" s="2" customFormat="1">
      <c r="A206" s="40"/>
      <c r="B206" s="41"/>
      <c r="C206" s="42"/>
      <c r="D206" s="232" t="s">
        <v>164</v>
      </c>
      <c r="E206" s="42"/>
      <c r="F206" s="233" t="s">
        <v>377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164</v>
      </c>
      <c r="AU206" s="19" t="s">
        <v>78</v>
      </c>
    </row>
    <row r="207" s="12" customFormat="1" ht="22.8" customHeight="1">
      <c r="A207" s="12"/>
      <c r="B207" s="198"/>
      <c r="C207" s="199"/>
      <c r="D207" s="200" t="s">
        <v>68</v>
      </c>
      <c r="E207" s="212" t="s">
        <v>378</v>
      </c>
      <c r="F207" s="212" t="s">
        <v>379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SUM(P208:P213)</f>
        <v>0</v>
      </c>
      <c r="Q207" s="206"/>
      <c r="R207" s="207">
        <f>SUM(R208:R213)</f>
        <v>0</v>
      </c>
      <c r="S207" s="206"/>
      <c r="T207" s="208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76</v>
      </c>
      <c r="AT207" s="210" t="s">
        <v>68</v>
      </c>
      <c r="AU207" s="210" t="s">
        <v>76</v>
      </c>
      <c r="AY207" s="209" t="s">
        <v>149</v>
      </c>
      <c r="BK207" s="211">
        <f>SUM(BK208:BK213)</f>
        <v>0</v>
      </c>
    </row>
    <row r="208" s="2" customFormat="1" ht="33" customHeight="1">
      <c r="A208" s="40"/>
      <c r="B208" s="41"/>
      <c r="C208" s="214" t="s">
        <v>380</v>
      </c>
      <c r="D208" s="214" t="s">
        <v>151</v>
      </c>
      <c r="E208" s="215" t="s">
        <v>381</v>
      </c>
      <c r="F208" s="216" t="s">
        <v>382</v>
      </c>
      <c r="G208" s="217" t="s">
        <v>181</v>
      </c>
      <c r="H208" s="218">
        <v>25.940000000000001</v>
      </c>
      <c r="I208" s="219"/>
      <c r="J208" s="220">
        <f>ROUND(I208*H208,2)</f>
        <v>0</v>
      </c>
      <c r="K208" s="216" t="s">
        <v>161</v>
      </c>
      <c r="L208" s="46"/>
      <c r="M208" s="221" t="s">
        <v>19</v>
      </c>
      <c r="N208" s="222" t="s">
        <v>40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156</v>
      </c>
      <c r="AT208" s="225" t="s">
        <v>151</v>
      </c>
      <c r="AU208" s="225" t="s">
        <v>78</v>
      </c>
      <c r="AY208" s="19" t="s">
        <v>149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76</v>
      </c>
      <c r="BK208" s="226">
        <f>ROUND(I208*H208,2)</f>
        <v>0</v>
      </c>
      <c r="BL208" s="19" t="s">
        <v>156</v>
      </c>
      <c r="BM208" s="225" t="s">
        <v>383</v>
      </c>
    </row>
    <row r="209" s="2" customFormat="1">
      <c r="A209" s="40"/>
      <c r="B209" s="41"/>
      <c r="C209" s="42"/>
      <c r="D209" s="227" t="s">
        <v>158</v>
      </c>
      <c r="E209" s="42"/>
      <c r="F209" s="228" t="s">
        <v>384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158</v>
      </c>
      <c r="AU209" s="19" t="s">
        <v>78</v>
      </c>
    </row>
    <row r="210" s="2" customFormat="1">
      <c r="A210" s="40"/>
      <c r="B210" s="41"/>
      <c r="C210" s="42"/>
      <c r="D210" s="232" t="s">
        <v>164</v>
      </c>
      <c r="E210" s="42"/>
      <c r="F210" s="233" t="s">
        <v>385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164</v>
      </c>
      <c r="AU210" s="19" t="s">
        <v>78</v>
      </c>
    </row>
    <row r="211" s="2" customFormat="1" ht="24.15" customHeight="1">
      <c r="A211" s="40"/>
      <c r="B211" s="41"/>
      <c r="C211" s="214" t="s">
        <v>386</v>
      </c>
      <c r="D211" s="214" t="s">
        <v>151</v>
      </c>
      <c r="E211" s="215" t="s">
        <v>387</v>
      </c>
      <c r="F211" s="216" t="s">
        <v>388</v>
      </c>
      <c r="G211" s="217" t="s">
        <v>181</v>
      </c>
      <c r="H211" s="218">
        <v>0.57999999999999996</v>
      </c>
      <c r="I211" s="219"/>
      <c r="J211" s="220">
        <f>ROUND(I211*H211,2)</f>
        <v>0</v>
      </c>
      <c r="K211" s="216" t="s">
        <v>161</v>
      </c>
      <c r="L211" s="46"/>
      <c r="M211" s="221" t="s">
        <v>19</v>
      </c>
      <c r="N211" s="222" t="s">
        <v>40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156</v>
      </c>
      <c r="AT211" s="225" t="s">
        <v>151</v>
      </c>
      <c r="AU211" s="225" t="s">
        <v>78</v>
      </c>
      <c r="AY211" s="19" t="s">
        <v>149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76</v>
      </c>
      <c r="BK211" s="226">
        <f>ROUND(I211*H211,2)</f>
        <v>0</v>
      </c>
      <c r="BL211" s="19" t="s">
        <v>156</v>
      </c>
      <c r="BM211" s="225" t="s">
        <v>389</v>
      </c>
    </row>
    <row r="212" s="2" customFormat="1">
      <c r="A212" s="40"/>
      <c r="B212" s="41"/>
      <c r="C212" s="42"/>
      <c r="D212" s="227" t="s">
        <v>158</v>
      </c>
      <c r="E212" s="42"/>
      <c r="F212" s="228" t="s">
        <v>390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158</v>
      </c>
      <c r="AU212" s="19" t="s">
        <v>78</v>
      </c>
    </row>
    <row r="213" s="2" customFormat="1">
      <c r="A213" s="40"/>
      <c r="B213" s="41"/>
      <c r="C213" s="42"/>
      <c r="D213" s="232" t="s">
        <v>164</v>
      </c>
      <c r="E213" s="42"/>
      <c r="F213" s="233" t="s">
        <v>391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164</v>
      </c>
      <c r="AU213" s="19" t="s">
        <v>78</v>
      </c>
    </row>
    <row r="214" s="12" customFormat="1" ht="25.92" customHeight="1">
      <c r="A214" s="12"/>
      <c r="B214" s="198"/>
      <c r="C214" s="199"/>
      <c r="D214" s="200" t="s">
        <v>68</v>
      </c>
      <c r="E214" s="201" t="s">
        <v>392</v>
      </c>
      <c r="F214" s="201" t="s">
        <v>393</v>
      </c>
      <c r="G214" s="199"/>
      <c r="H214" s="199"/>
      <c r="I214" s="202"/>
      <c r="J214" s="203">
        <f>BK214</f>
        <v>0</v>
      </c>
      <c r="K214" s="199"/>
      <c r="L214" s="204"/>
      <c r="M214" s="205"/>
      <c r="N214" s="206"/>
      <c r="O214" s="206"/>
      <c r="P214" s="207">
        <f>P215</f>
        <v>0</v>
      </c>
      <c r="Q214" s="206"/>
      <c r="R214" s="207">
        <f>R215</f>
        <v>0.0015</v>
      </c>
      <c r="S214" s="206"/>
      <c r="T214" s="208">
        <f>T215</f>
        <v>0.025170000000000001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78</v>
      </c>
      <c r="AT214" s="210" t="s">
        <v>68</v>
      </c>
      <c r="AU214" s="210" t="s">
        <v>69</v>
      </c>
      <c r="AY214" s="209" t="s">
        <v>149</v>
      </c>
      <c r="BK214" s="211">
        <f>BK215</f>
        <v>0</v>
      </c>
    </row>
    <row r="215" s="12" customFormat="1" ht="22.8" customHeight="1">
      <c r="A215" s="12"/>
      <c r="B215" s="198"/>
      <c r="C215" s="199"/>
      <c r="D215" s="200" t="s">
        <v>68</v>
      </c>
      <c r="E215" s="212" t="s">
        <v>394</v>
      </c>
      <c r="F215" s="212" t="s">
        <v>395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SUM(P216:P227)</f>
        <v>0</v>
      </c>
      <c r="Q215" s="206"/>
      <c r="R215" s="207">
        <f>SUM(R216:R227)</f>
        <v>0.0015</v>
      </c>
      <c r="S215" s="206"/>
      <c r="T215" s="208">
        <f>SUM(T216:T227)</f>
        <v>0.025170000000000001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78</v>
      </c>
      <c r="AT215" s="210" t="s">
        <v>68</v>
      </c>
      <c r="AU215" s="210" t="s">
        <v>76</v>
      </c>
      <c r="AY215" s="209" t="s">
        <v>149</v>
      </c>
      <c r="BK215" s="211">
        <f>SUM(BK216:BK227)</f>
        <v>0</v>
      </c>
    </row>
    <row r="216" s="2" customFormat="1" ht="24.15" customHeight="1">
      <c r="A216" s="40"/>
      <c r="B216" s="41"/>
      <c r="C216" s="214" t="s">
        <v>396</v>
      </c>
      <c r="D216" s="214" t="s">
        <v>151</v>
      </c>
      <c r="E216" s="215" t="s">
        <v>397</v>
      </c>
      <c r="F216" s="216" t="s">
        <v>398</v>
      </c>
      <c r="G216" s="217" t="s">
        <v>238</v>
      </c>
      <c r="H216" s="218">
        <v>1</v>
      </c>
      <c r="I216" s="219"/>
      <c r="J216" s="220">
        <f>ROUND(I216*H216,2)</f>
        <v>0</v>
      </c>
      <c r="K216" s="216" t="s">
        <v>161</v>
      </c>
      <c r="L216" s="46"/>
      <c r="M216" s="221" t="s">
        <v>19</v>
      </c>
      <c r="N216" s="222" t="s">
        <v>40</v>
      </c>
      <c r="O216" s="86"/>
      <c r="P216" s="223">
        <f>O216*H216</f>
        <v>0</v>
      </c>
      <c r="Q216" s="223">
        <v>0.0015</v>
      </c>
      <c r="R216" s="223">
        <f>Q216*H216</f>
        <v>0.0015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286</v>
      </c>
      <c r="AT216" s="225" t="s">
        <v>151</v>
      </c>
      <c r="AU216" s="225" t="s">
        <v>78</v>
      </c>
      <c r="AY216" s="19" t="s">
        <v>149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76</v>
      </c>
      <c r="BK216" s="226">
        <f>ROUND(I216*H216,2)</f>
        <v>0</v>
      </c>
      <c r="BL216" s="19" t="s">
        <v>286</v>
      </c>
      <c r="BM216" s="225" t="s">
        <v>399</v>
      </c>
    </row>
    <row r="217" s="2" customFormat="1">
      <c r="A217" s="40"/>
      <c r="B217" s="41"/>
      <c r="C217" s="42"/>
      <c r="D217" s="227" t="s">
        <v>158</v>
      </c>
      <c r="E217" s="42"/>
      <c r="F217" s="228" t="s">
        <v>400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158</v>
      </c>
      <c r="AU217" s="19" t="s">
        <v>78</v>
      </c>
    </row>
    <row r="218" s="2" customFormat="1">
      <c r="A218" s="40"/>
      <c r="B218" s="41"/>
      <c r="C218" s="42"/>
      <c r="D218" s="232" t="s">
        <v>164</v>
      </c>
      <c r="E218" s="42"/>
      <c r="F218" s="233" t="s">
        <v>401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164</v>
      </c>
      <c r="AU218" s="19" t="s">
        <v>78</v>
      </c>
    </row>
    <row r="219" s="2" customFormat="1" ht="16.5" customHeight="1">
      <c r="A219" s="40"/>
      <c r="B219" s="41"/>
      <c r="C219" s="214" t="s">
        <v>402</v>
      </c>
      <c r="D219" s="214" t="s">
        <v>151</v>
      </c>
      <c r="E219" s="215" t="s">
        <v>403</v>
      </c>
      <c r="F219" s="216" t="s">
        <v>404</v>
      </c>
      <c r="G219" s="217" t="s">
        <v>238</v>
      </c>
      <c r="H219" s="218">
        <v>1</v>
      </c>
      <c r="I219" s="219"/>
      <c r="J219" s="220">
        <f>ROUND(I219*H219,2)</f>
        <v>0</v>
      </c>
      <c r="K219" s="216" t="s">
        <v>161</v>
      </c>
      <c r="L219" s="46"/>
      <c r="M219" s="221" t="s">
        <v>19</v>
      </c>
      <c r="N219" s="222" t="s">
        <v>40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0.025170000000000001</v>
      </c>
      <c r="T219" s="224">
        <f>S219*H219</f>
        <v>0.025170000000000001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286</v>
      </c>
      <c r="AT219" s="225" t="s">
        <v>151</v>
      </c>
      <c r="AU219" s="225" t="s">
        <v>78</v>
      </c>
      <c r="AY219" s="19" t="s">
        <v>149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76</v>
      </c>
      <c r="BK219" s="226">
        <f>ROUND(I219*H219,2)</f>
        <v>0</v>
      </c>
      <c r="BL219" s="19" t="s">
        <v>286</v>
      </c>
      <c r="BM219" s="225" t="s">
        <v>405</v>
      </c>
    </row>
    <row r="220" s="2" customFormat="1">
      <c r="A220" s="40"/>
      <c r="B220" s="41"/>
      <c r="C220" s="42"/>
      <c r="D220" s="227" t="s">
        <v>158</v>
      </c>
      <c r="E220" s="42"/>
      <c r="F220" s="228" t="s">
        <v>406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158</v>
      </c>
      <c r="AU220" s="19" t="s">
        <v>78</v>
      </c>
    </row>
    <row r="221" s="2" customFormat="1">
      <c r="A221" s="40"/>
      <c r="B221" s="41"/>
      <c r="C221" s="42"/>
      <c r="D221" s="232" t="s">
        <v>164</v>
      </c>
      <c r="E221" s="42"/>
      <c r="F221" s="233" t="s">
        <v>407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164</v>
      </c>
      <c r="AU221" s="19" t="s">
        <v>78</v>
      </c>
    </row>
    <row r="222" s="2" customFormat="1" ht="24.15" customHeight="1">
      <c r="A222" s="40"/>
      <c r="B222" s="41"/>
      <c r="C222" s="214" t="s">
        <v>408</v>
      </c>
      <c r="D222" s="214" t="s">
        <v>151</v>
      </c>
      <c r="E222" s="215" t="s">
        <v>409</v>
      </c>
      <c r="F222" s="216" t="s">
        <v>410</v>
      </c>
      <c r="G222" s="217" t="s">
        <v>238</v>
      </c>
      <c r="H222" s="218">
        <v>1</v>
      </c>
      <c r="I222" s="219"/>
      <c r="J222" s="220">
        <f>ROUND(I222*H222,2)</f>
        <v>0</v>
      </c>
      <c r="K222" s="216" t="s">
        <v>161</v>
      </c>
      <c r="L222" s="46"/>
      <c r="M222" s="221" t="s">
        <v>19</v>
      </c>
      <c r="N222" s="222" t="s">
        <v>40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286</v>
      </c>
      <c r="AT222" s="225" t="s">
        <v>151</v>
      </c>
      <c r="AU222" s="225" t="s">
        <v>78</v>
      </c>
      <c r="AY222" s="19" t="s">
        <v>149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76</v>
      </c>
      <c r="BK222" s="226">
        <f>ROUND(I222*H222,2)</f>
        <v>0</v>
      </c>
      <c r="BL222" s="19" t="s">
        <v>286</v>
      </c>
      <c r="BM222" s="225" t="s">
        <v>411</v>
      </c>
    </row>
    <row r="223" s="2" customFormat="1">
      <c r="A223" s="40"/>
      <c r="B223" s="41"/>
      <c r="C223" s="42"/>
      <c r="D223" s="227" t="s">
        <v>158</v>
      </c>
      <c r="E223" s="42"/>
      <c r="F223" s="228" t="s">
        <v>412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158</v>
      </c>
      <c r="AU223" s="19" t="s">
        <v>78</v>
      </c>
    </row>
    <row r="224" s="2" customFormat="1">
      <c r="A224" s="40"/>
      <c r="B224" s="41"/>
      <c r="C224" s="42"/>
      <c r="D224" s="232" t="s">
        <v>164</v>
      </c>
      <c r="E224" s="42"/>
      <c r="F224" s="233" t="s">
        <v>413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164</v>
      </c>
      <c r="AU224" s="19" t="s">
        <v>78</v>
      </c>
    </row>
    <row r="225" s="2" customFormat="1" ht="24.15" customHeight="1">
      <c r="A225" s="40"/>
      <c r="B225" s="41"/>
      <c r="C225" s="214" t="s">
        <v>414</v>
      </c>
      <c r="D225" s="214" t="s">
        <v>151</v>
      </c>
      <c r="E225" s="215" t="s">
        <v>415</v>
      </c>
      <c r="F225" s="216" t="s">
        <v>416</v>
      </c>
      <c r="G225" s="217" t="s">
        <v>417</v>
      </c>
      <c r="H225" s="244"/>
      <c r="I225" s="219"/>
      <c r="J225" s="220">
        <f>ROUND(I225*H225,2)</f>
        <v>0</v>
      </c>
      <c r="K225" s="216" t="s">
        <v>161</v>
      </c>
      <c r="L225" s="46"/>
      <c r="M225" s="221" t="s">
        <v>19</v>
      </c>
      <c r="N225" s="222" t="s">
        <v>40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286</v>
      </c>
      <c r="AT225" s="225" t="s">
        <v>151</v>
      </c>
      <c r="AU225" s="225" t="s">
        <v>78</v>
      </c>
      <c r="AY225" s="19" t="s">
        <v>149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76</v>
      </c>
      <c r="BK225" s="226">
        <f>ROUND(I225*H225,2)</f>
        <v>0</v>
      </c>
      <c r="BL225" s="19" t="s">
        <v>286</v>
      </c>
      <c r="BM225" s="225" t="s">
        <v>418</v>
      </c>
    </row>
    <row r="226" s="2" customFormat="1">
      <c r="A226" s="40"/>
      <c r="B226" s="41"/>
      <c r="C226" s="42"/>
      <c r="D226" s="227" t="s">
        <v>158</v>
      </c>
      <c r="E226" s="42"/>
      <c r="F226" s="228" t="s">
        <v>419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158</v>
      </c>
      <c r="AU226" s="19" t="s">
        <v>78</v>
      </c>
    </row>
    <row r="227" s="2" customFormat="1">
      <c r="A227" s="40"/>
      <c r="B227" s="41"/>
      <c r="C227" s="42"/>
      <c r="D227" s="232" t="s">
        <v>164</v>
      </c>
      <c r="E227" s="42"/>
      <c r="F227" s="233" t="s">
        <v>420</v>
      </c>
      <c r="G227" s="42"/>
      <c r="H227" s="42"/>
      <c r="I227" s="229"/>
      <c r="J227" s="42"/>
      <c r="K227" s="42"/>
      <c r="L227" s="46"/>
      <c r="M227" s="245"/>
      <c r="N227" s="246"/>
      <c r="O227" s="247"/>
      <c r="P227" s="247"/>
      <c r="Q227" s="247"/>
      <c r="R227" s="247"/>
      <c r="S227" s="247"/>
      <c r="T227" s="248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164</v>
      </c>
      <c r="AU227" s="19" t="s">
        <v>78</v>
      </c>
    </row>
    <row r="228" s="2" customFormat="1" ht="6.96" customHeight="1">
      <c r="A228" s="40"/>
      <c r="B228" s="61"/>
      <c r="C228" s="62"/>
      <c r="D228" s="62"/>
      <c r="E228" s="62"/>
      <c r="F228" s="62"/>
      <c r="G228" s="62"/>
      <c r="H228" s="62"/>
      <c r="I228" s="62"/>
      <c r="J228" s="62"/>
      <c r="K228" s="62"/>
      <c r="L228" s="46"/>
      <c r="M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</row>
  </sheetData>
  <sheetProtection sheet="1" autoFilter="0" formatColumns="0" formatRows="0" objects="1" scenarios="1" spinCount="100000" saltValue="1i3SUu+lpo6jiS05pey5oDb2w8qntla1FY46hTVuvx3xYp0SwDfLPiuMfgp/7Q1M1Jzq5LABi70fEQdfjtLeSw==" hashValue="PN9nJ9BdJtgagzEvFHIdMDmmmstSVkhbqq+Us6joJJQd92GKQlHseUPhRJbtGKz4rfb4mp59D/9mfhoCOqXT6A==" algorithmName="SHA-512" password="CC35"/>
  <autoFilter ref="C93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01" r:id="rId1" display="https://podminky.urs.cz/item/CS_URS_2022_02/132251101"/>
    <hyperlink ref="F104" r:id="rId2" display="https://podminky.urs.cz/item/CS_URS_2022_02/132251252"/>
    <hyperlink ref="F107" r:id="rId3" display="https://podminky.urs.cz/item/CS_URS_2022_02/162751117"/>
    <hyperlink ref="F110" r:id="rId4" display="https://podminky.urs.cz/item/CS_URS_2022_02/171201231"/>
    <hyperlink ref="F113" r:id="rId5" display="https://podminky.urs.cz/item/CS_URS_2022_02/171251201"/>
    <hyperlink ref="F116" r:id="rId6" display="https://podminky.urs.cz/item/CS_URS_2022_02/174151101"/>
    <hyperlink ref="F121" r:id="rId7" display="https://podminky.urs.cz/item/CS_URS_2022_02/175111101"/>
    <hyperlink ref="F127" r:id="rId8" display="https://podminky.urs.cz/item/CS_URS_2022_02/451572111"/>
    <hyperlink ref="F130" r:id="rId9" display="https://podminky.urs.cz/item/CS_URS_2022_02/452311151"/>
    <hyperlink ref="F134" r:id="rId10" display="https://podminky.urs.cz/item/CS_URS_2022_02/871313121"/>
    <hyperlink ref="F139" r:id="rId11" display="https://podminky.urs.cz/item/CS_URS_2022_02/877275211"/>
    <hyperlink ref="F144" r:id="rId12" display="https://podminky.urs.cz/item/CS_URS_2022_02/877315211"/>
    <hyperlink ref="F155" r:id="rId13" display="https://podminky.urs.cz/item/CS_URS_2022_02/890311811"/>
    <hyperlink ref="F158" r:id="rId14" display="https://podminky.urs.cz/item/CS_URS_2022_02/894812202"/>
    <hyperlink ref="F161" r:id="rId15" display="https://podminky.urs.cz/item/CS_URS_2022_02/894812203"/>
    <hyperlink ref="F164" r:id="rId16" display="https://podminky.urs.cz/item/CS_URS_2022_02/894812231"/>
    <hyperlink ref="F167" r:id="rId17" display="https://podminky.urs.cz/item/CS_URS_2022_02/894812241"/>
    <hyperlink ref="F170" r:id="rId18" display="https://podminky.urs.cz/item/CS_URS_2022_02/894812249"/>
    <hyperlink ref="F173" r:id="rId19" display="https://podminky.urs.cz/item/CS_URS_2022_02/894812251"/>
    <hyperlink ref="F176" r:id="rId20" display="https://podminky.urs.cz/item/CS_URS_2022_02/899722111"/>
    <hyperlink ref="F180" r:id="rId21" display="https://podminky.urs.cz/item/CS_URS_2022_02/113107043"/>
    <hyperlink ref="F183" r:id="rId22" display="https://podminky.urs.cz/item/CS_URS_2022_02/919735113"/>
    <hyperlink ref="F191" r:id="rId23" display="https://podminky.urs.cz/item/CS_URS_2022_02/997221141"/>
    <hyperlink ref="F194" r:id="rId24" display="https://podminky.urs.cz/item/CS_URS_2022_02/997221571"/>
    <hyperlink ref="F197" r:id="rId25" display="https://podminky.urs.cz/item/CS_URS_2022_02/997221579"/>
    <hyperlink ref="F200" r:id="rId26" display="https://podminky.urs.cz/item/CS_URS_2022_02/997221612"/>
    <hyperlink ref="F203" r:id="rId27" display="https://podminky.urs.cz/item/CS_URS_2022_02/997221625"/>
    <hyperlink ref="F206" r:id="rId28" display="https://podminky.urs.cz/item/CS_URS_2022_02/997221645"/>
    <hyperlink ref="F210" r:id="rId29" display="https://podminky.urs.cz/item/CS_URS_2022_02/998225111"/>
    <hyperlink ref="F213" r:id="rId30" display="https://podminky.urs.cz/item/CS_URS_2022_02/998276101"/>
    <hyperlink ref="F218" r:id="rId31" display="https://podminky.urs.cz/item/CS_URS_2022_02/721242106"/>
    <hyperlink ref="F221" r:id="rId32" display="https://podminky.urs.cz/item/CS_URS_2022_02/721242804"/>
    <hyperlink ref="F224" r:id="rId33" display="https://podminky.urs.cz/item/CS_URS_2022_02/721249116"/>
    <hyperlink ref="F227" r:id="rId34" display="https://podminky.urs.cz/item/CS_URS_2022_02/99872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421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26. 7. 2022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ROUND(J92,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ROUND((SUM(BE92:BE227)),  2)</f>
        <v>0</v>
      </c>
      <c r="G33" s="40"/>
      <c r="H33" s="40"/>
      <c r="I33" s="159">
        <v>0.20999999999999999</v>
      </c>
      <c r="J33" s="158">
        <f>ROUND(((SUM(BE92:BE227))*I33),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ROUND((SUM(BF92:BF227)),  2)</f>
        <v>0</v>
      </c>
      <c r="G34" s="40"/>
      <c r="H34" s="40"/>
      <c r="I34" s="159">
        <v>0.14999999999999999</v>
      </c>
      <c r="J34" s="158">
        <f>ROUND(((SUM(BF92:BF227))*I34),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ROUND((SUM(BG92:BG227)),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ROUND((SUM(BH92:BH227)),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ROUND((SUM(BI92:BI227)),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Bystřice (Bystryca), nádražní budova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E.1.8 - Zpevněné plochy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26. 7. 2022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122</v>
      </c>
      <c r="D57" s="173"/>
      <c r="E57" s="173"/>
      <c r="F57" s="173"/>
      <c r="G57" s="173"/>
      <c r="H57" s="173"/>
      <c r="I57" s="173"/>
      <c r="J57" s="174" t="s">
        <v>123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76"/>
      <c r="C60" s="177"/>
      <c r="D60" s="178" t="s">
        <v>125</v>
      </c>
      <c r="E60" s="179"/>
      <c r="F60" s="179"/>
      <c r="G60" s="179"/>
      <c r="H60" s="179"/>
      <c r="I60" s="179"/>
      <c r="J60" s="180">
        <f>J93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126</v>
      </c>
      <c r="E61" s="184"/>
      <c r="F61" s="184"/>
      <c r="G61" s="184"/>
      <c r="H61" s="184"/>
      <c r="I61" s="184"/>
      <c r="J61" s="185">
        <f>J94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2"/>
      <c r="C62" s="127"/>
      <c r="D62" s="183" t="s">
        <v>422</v>
      </c>
      <c r="E62" s="184"/>
      <c r="F62" s="184"/>
      <c r="G62" s="184"/>
      <c r="H62" s="184"/>
      <c r="I62" s="184"/>
      <c r="J62" s="185">
        <f>J95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423</v>
      </c>
      <c r="E63" s="184"/>
      <c r="F63" s="184"/>
      <c r="G63" s="184"/>
      <c r="H63" s="184"/>
      <c r="I63" s="184"/>
      <c r="J63" s="185">
        <f>J120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2"/>
      <c r="C64" s="127"/>
      <c r="D64" s="183" t="s">
        <v>424</v>
      </c>
      <c r="E64" s="184"/>
      <c r="F64" s="184"/>
      <c r="G64" s="184"/>
      <c r="H64" s="184"/>
      <c r="I64" s="184"/>
      <c r="J64" s="185">
        <f>J121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425</v>
      </c>
      <c r="E65" s="184"/>
      <c r="F65" s="184"/>
      <c r="G65" s="184"/>
      <c r="H65" s="184"/>
      <c r="I65" s="184"/>
      <c r="J65" s="185">
        <f>J136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426</v>
      </c>
      <c r="E66" s="184"/>
      <c r="F66" s="184"/>
      <c r="G66" s="184"/>
      <c r="H66" s="184"/>
      <c r="I66" s="184"/>
      <c r="J66" s="185">
        <f>J137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427</v>
      </c>
      <c r="E67" s="184"/>
      <c r="F67" s="184"/>
      <c r="G67" s="184"/>
      <c r="H67" s="184"/>
      <c r="I67" s="184"/>
      <c r="J67" s="185">
        <f>J158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428</v>
      </c>
      <c r="E68" s="184"/>
      <c r="F68" s="184"/>
      <c r="G68" s="184"/>
      <c r="H68" s="184"/>
      <c r="I68" s="184"/>
      <c r="J68" s="185">
        <f>J189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429</v>
      </c>
      <c r="E69" s="184"/>
      <c r="F69" s="184"/>
      <c r="G69" s="184"/>
      <c r="H69" s="184"/>
      <c r="I69" s="184"/>
      <c r="J69" s="185">
        <f>J190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131</v>
      </c>
      <c r="E70" s="184"/>
      <c r="F70" s="184"/>
      <c r="G70" s="184"/>
      <c r="H70" s="184"/>
      <c r="I70" s="184"/>
      <c r="J70" s="185">
        <f>J208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430</v>
      </c>
      <c r="E71" s="179"/>
      <c r="F71" s="179"/>
      <c r="G71" s="179"/>
      <c r="H71" s="179"/>
      <c r="I71" s="179"/>
      <c r="J71" s="180">
        <f>J212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431</v>
      </c>
      <c r="E72" s="179"/>
      <c r="F72" s="179"/>
      <c r="G72" s="179"/>
      <c r="H72" s="179"/>
      <c r="I72" s="179"/>
      <c r="J72" s="180">
        <f>J218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Bystřice (Bystryca), nádražní budova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117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E.1.8 - Zpevněné plochy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 </v>
      </c>
      <c r="G86" s="42"/>
      <c r="H86" s="42"/>
      <c r="I86" s="34" t="s">
        <v>23</v>
      </c>
      <c r="J86" s="74" t="str">
        <f>IF(J12="","",J12)</f>
        <v>26. 7. 2022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 xml:space="preserve"> </v>
      </c>
      <c r="G88" s="42"/>
      <c r="H88" s="42"/>
      <c r="I88" s="34" t="s">
        <v>30</v>
      </c>
      <c r="J88" s="38" t="str">
        <f>E21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28</v>
      </c>
      <c r="D89" s="42"/>
      <c r="E89" s="42"/>
      <c r="F89" s="29" t="str">
        <f>IF(E18="","",E18)</f>
        <v>Vyplň údaj</v>
      </c>
      <c r="G89" s="42"/>
      <c r="H89" s="42"/>
      <c r="I89" s="34" t="s">
        <v>32</v>
      </c>
      <c r="J89" s="38" t="str">
        <f>E24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135</v>
      </c>
      <c r="D91" s="190" t="s">
        <v>54</v>
      </c>
      <c r="E91" s="190" t="s">
        <v>50</v>
      </c>
      <c r="F91" s="190" t="s">
        <v>51</v>
      </c>
      <c r="G91" s="190" t="s">
        <v>136</v>
      </c>
      <c r="H91" s="190" t="s">
        <v>137</v>
      </c>
      <c r="I91" s="190" t="s">
        <v>138</v>
      </c>
      <c r="J91" s="190" t="s">
        <v>123</v>
      </c>
      <c r="K91" s="191" t="s">
        <v>139</v>
      </c>
      <c r="L91" s="192"/>
      <c r="M91" s="94" t="s">
        <v>19</v>
      </c>
      <c r="N91" s="95" t="s">
        <v>39</v>
      </c>
      <c r="O91" s="95" t="s">
        <v>140</v>
      </c>
      <c r="P91" s="95" t="s">
        <v>141</v>
      </c>
      <c r="Q91" s="95" t="s">
        <v>142</v>
      </c>
      <c r="R91" s="95" t="s">
        <v>143</v>
      </c>
      <c r="S91" s="95" t="s">
        <v>144</v>
      </c>
      <c r="T91" s="96" t="s">
        <v>145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146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P93+P212+P218</f>
        <v>0</v>
      </c>
      <c r="Q92" s="98"/>
      <c r="R92" s="195">
        <f>R93+R212+R218</f>
        <v>68.204688200000007</v>
      </c>
      <c r="S92" s="98"/>
      <c r="T92" s="196">
        <f>T93+T212+T218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68</v>
      </c>
      <c r="AU92" s="19" t="s">
        <v>124</v>
      </c>
      <c r="BK92" s="197">
        <f>BK93+BK212+BK218</f>
        <v>0</v>
      </c>
    </row>
    <row r="93" s="12" customFormat="1" ht="25.92" customHeight="1">
      <c r="A93" s="12"/>
      <c r="B93" s="198"/>
      <c r="C93" s="199"/>
      <c r="D93" s="200" t="s">
        <v>68</v>
      </c>
      <c r="E93" s="201" t="s">
        <v>147</v>
      </c>
      <c r="F93" s="201" t="s">
        <v>148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P94+P120+P136+P189+P208</f>
        <v>0</v>
      </c>
      <c r="Q93" s="206"/>
      <c r="R93" s="207">
        <f>R94+R120+R136+R189+R208</f>
        <v>68.204688200000007</v>
      </c>
      <c r="S93" s="206"/>
      <c r="T93" s="208">
        <f>T94+T120+T136+T189+T208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76</v>
      </c>
      <c r="AT93" s="210" t="s">
        <v>68</v>
      </c>
      <c r="AU93" s="210" t="s">
        <v>69</v>
      </c>
      <c r="AY93" s="209" t="s">
        <v>149</v>
      </c>
      <c r="BK93" s="211">
        <f>BK94+BK120+BK136+BK189+BK208</f>
        <v>0</v>
      </c>
    </row>
    <row r="94" s="12" customFormat="1" ht="22.8" customHeight="1">
      <c r="A94" s="12"/>
      <c r="B94" s="198"/>
      <c r="C94" s="199"/>
      <c r="D94" s="200" t="s">
        <v>68</v>
      </c>
      <c r="E94" s="212" t="s">
        <v>76</v>
      </c>
      <c r="F94" s="212" t="s">
        <v>150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2.2440880000000001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76</v>
      </c>
      <c r="AT94" s="210" t="s">
        <v>68</v>
      </c>
      <c r="AU94" s="210" t="s">
        <v>76</v>
      </c>
      <c r="AY94" s="209" t="s">
        <v>149</v>
      </c>
      <c r="BK94" s="211">
        <f>BK95</f>
        <v>0</v>
      </c>
    </row>
    <row r="95" s="12" customFormat="1" ht="20.88" customHeight="1">
      <c r="A95" s="12"/>
      <c r="B95" s="198"/>
      <c r="C95" s="199"/>
      <c r="D95" s="200" t="s">
        <v>68</v>
      </c>
      <c r="E95" s="212" t="s">
        <v>298</v>
      </c>
      <c r="F95" s="212" t="s">
        <v>432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SUM(P96:P119)</f>
        <v>0</v>
      </c>
      <c r="Q95" s="206"/>
      <c r="R95" s="207">
        <f>SUM(R96:R119)</f>
        <v>2.2440880000000001</v>
      </c>
      <c r="S95" s="206"/>
      <c r="T95" s="208">
        <f>SUM(T96:T119)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76</v>
      </c>
      <c r="AT95" s="210" t="s">
        <v>68</v>
      </c>
      <c r="AU95" s="210" t="s">
        <v>78</v>
      </c>
      <c r="AY95" s="209" t="s">
        <v>149</v>
      </c>
      <c r="BK95" s="211">
        <f>SUM(BK96:BK119)</f>
        <v>0</v>
      </c>
    </row>
    <row r="96" s="2" customFormat="1" ht="24.15" customHeight="1">
      <c r="A96" s="40"/>
      <c r="B96" s="41"/>
      <c r="C96" s="214" t="s">
        <v>76</v>
      </c>
      <c r="D96" s="214" t="s">
        <v>151</v>
      </c>
      <c r="E96" s="215" t="s">
        <v>433</v>
      </c>
      <c r="F96" s="216" t="s">
        <v>434</v>
      </c>
      <c r="G96" s="217" t="s">
        <v>320</v>
      </c>
      <c r="H96" s="218">
        <v>4.4000000000000004</v>
      </c>
      <c r="I96" s="219"/>
      <c r="J96" s="220">
        <f>ROUND(I96*H96,2)</f>
        <v>0</v>
      </c>
      <c r="K96" s="216" t="s">
        <v>161</v>
      </c>
      <c r="L96" s="46"/>
      <c r="M96" s="221" t="s">
        <v>19</v>
      </c>
      <c r="N96" s="222" t="s">
        <v>40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156</v>
      </c>
      <c r="AT96" s="225" t="s">
        <v>151</v>
      </c>
      <c r="AU96" s="225" t="s">
        <v>166</v>
      </c>
      <c r="AY96" s="19" t="s">
        <v>149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76</v>
      </c>
      <c r="BK96" s="226">
        <f>ROUND(I96*H96,2)</f>
        <v>0</v>
      </c>
      <c r="BL96" s="19" t="s">
        <v>156</v>
      </c>
      <c r="BM96" s="225" t="s">
        <v>435</v>
      </c>
    </row>
    <row r="97" s="2" customFormat="1">
      <c r="A97" s="40"/>
      <c r="B97" s="41"/>
      <c r="C97" s="42"/>
      <c r="D97" s="227" t="s">
        <v>158</v>
      </c>
      <c r="E97" s="42"/>
      <c r="F97" s="228" t="s">
        <v>436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166</v>
      </c>
    </row>
    <row r="98" s="2" customFormat="1">
      <c r="A98" s="40"/>
      <c r="B98" s="41"/>
      <c r="C98" s="42"/>
      <c r="D98" s="232" t="s">
        <v>164</v>
      </c>
      <c r="E98" s="42"/>
      <c r="F98" s="233" t="s">
        <v>437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164</v>
      </c>
      <c r="AU98" s="19" t="s">
        <v>166</v>
      </c>
    </row>
    <row r="99" s="13" customFormat="1">
      <c r="A99" s="13"/>
      <c r="B99" s="249"/>
      <c r="C99" s="250"/>
      <c r="D99" s="227" t="s">
        <v>438</v>
      </c>
      <c r="E99" s="251" t="s">
        <v>19</v>
      </c>
      <c r="F99" s="252" t="s">
        <v>439</v>
      </c>
      <c r="G99" s="250"/>
      <c r="H99" s="251" t="s">
        <v>19</v>
      </c>
      <c r="I99" s="253"/>
      <c r="J99" s="250"/>
      <c r="K99" s="250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438</v>
      </c>
      <c r="AU99" s="258" t="s">
        <v>166</v>
      </c>
      <c r="AV99" s="13" t="s">
        <v>76</v>
      </c>
      <c r="AW99" s="13" t="s">
        <v>31</v>
      </c>
      <c r="AX99" s="13" t="s">
        <v>69</v>
      </c>
      <c r="AY99" s="258" t="s">
        <v>149</v>
      </c>
    </row>
    <row r="100" s="14" customFormat="1">
      <c r="A100" s="14"/>
      <c r="B100" s="259"/>
      <c r="C100" s="260"/>
      <c r="D100" s="227" t="s">
        <v>438</v>
      </c>
      <c r="E100" s="261" t="s">
        <v>19</v>
      </c>
      <c r="F100" s="262" t="s">
        <v>440</v>
      </c>
      <c r="G100" s="260"/>
      <c r="H100" s="263">
        <v>4.4000000000000004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9" t="s">
        <v>438</v>
      </c>
      <c r="AU100" s="269" t="s">
        <v>166</v>
      </c>
      <c r="AV100" s="14" t="s">
        <v>78</v>
      </c>
      <c r="AW100" s="14" t="s">
        <v>31</v>
      </c>
      <c r="AX100" s="14" t="s">
        <v>69</v>
      </c>
      <c r="AY100" s="269" t="s">
        <v>149</v>
      </c>
    </row>
    <row r="101" s="15" customFormat="1">
      <c r="A101" s="15"/>
      <c r="B101" s="270"/>
      <c r="C101" s="271"/>
      <c r="D101" s="227" t="s">
        <v>438</v>
      </c>
      <c r="E101" s="272" t="s">
        <v>19</v>
      </c>
      <c r="F101" s="273" t="s">
        <v>441</v>
      </c>
      <c r="G101" s="271"/>
      <c r="H101" s="274">
        <v>4.4000000000000004</v>
      </c>
      <c r="I101" s="275"/>
      <c r="J101" s="271"/>
      <c r="K101" s="271"/>
      <c r="L101" s="276"/>
      <c r="M101" s="277"/>
      <c r="N101" s="278"/>
      <c r="O101" s="278"/>
      <c r="P101" s="278"/>
      <c r="Q101" s="278"/>
      <c r="R101" s="278"/>
      <c r="S101" s="278"/>
      <c r="T101" s="27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80" t="s">
        <v>438</v>
      </c>
      <c r="AU101" s="280" t="s">
        <v>166</v>
      </c>
      <c r="AV101" s="15" t="s">
        <v>166</v>
      </c>
      <c r="AW101" s="15" t="s">
        <v>31</v>
      </c>
      <c r="AX101" s="15" t="s">
        <v>76</v>
      </c>
      <c r="AY101" s="280" t="s">
        <v>149</v>
      </c>
    </row>
    <row r="102" s="2" customFormat="1" ht="16.5" customHeight="1">
      <c r="A102" s="40"/>
      <c r="B102" s="41"/>
      <c r="C102" s="234" t="s">
        <v>78</v>
      </c>
      <c r="D102" s="234" t="s">
        <v>198</v>
      </c>
      <c r="E102" s="235" t="s">
        <v>442</v>
      </c>
      <c r="F102" s="236" t="s">
        <v>443</v>
      </c>
      <c r="G102" s="237" t="s">
        <v>181</v>
      </c>
      <c r="H102" s="238">
        <v>2.2440000000000002</v>
      </c>
      <c r="I102" s="239"/>
      <c r="J102" s="240">
        <f>ROUND(I102*H102,2)</f>
        <v>0</v>
      </c>
      <c r="K102" s="236" t="s">
        <v>161</v>
      </c>
      <c r="L102" s="241"/>
      <c r="M102" s="242" t="s">
        <v>19</v>
      </c>
      <c r="N102" s="243" t="s">
        <v>40</v>
      </c>
      <c r="O102" s="86"/>
      <c r="P102" s="223">
        <f>O102*H102</f>
        <v>0</v>
      </c>
      <c r="Q102" s="223">
        <v>1</v>
      </c>
      <c r="R102" s="223">
        <f>Q102*H102</f>
        <v>2.2440000000000002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172</v>
      </c>
      <c r="AT102" s="225" t="s">
        <v>198</v>
      </c>
      <c r="AU102" s="225" t="s">
        <v>166</v>
      </c>
      <c r="AY102" s="19" t="s">
        <v>149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156</v>
      </c>
      <c r="BM102" s="225" t="s">
        <v>444</v>
      </c>
    </row>
    <row r="103" s="2" customFormat="1">
      <c r="A103" s="40"/>
      <c r="B103" s="41"/>
      <c r="C103" s="42"/>
      <c r="D103" s="227" t="s">
        <v>158</v>
      </c>
      <c r="E103" s="42"/>
      <c r="F103" s="228" t="s">
        <v>443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166</v>
      </c>
    </row>
    <row r="104" s="13" customFormat="1">
      <c r="A104" s="13"/>
      <c r="B104" s="249"/>
      <c r="C104" s="250"/>
      <c r="D104" s="227" t="s">
        <v>438</v>
      </c>
      <c r="E104" s="251" t="s">
        <v>19</v>
      </c>
      <c r="F104" s="252" t="s">
        <v>439</v>
      </c>
      <c r="G104" s="250"/>
      <c r="H104" s="251" t="s">
        <v>19</v>
      </c>
      <c r="I104" s="253"/>
      <c r="J104" s="250"/>
      <c r="K104" s="250"/>
      <c r="L104" s="254"/>
      <c r="M104" s="255"/>
      <c r="N104" s="256"/>
      <c r="O104" s="256"/>
      <c r="P104" s="256"/>
      <c r="Q104" s="256"/>
      <c r="R104" s="256"/>
      <c r="S104" s="256"/>
      <c r="T104" s="25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8" t="s">
        <v>438</v>
      </c>
      <c r="AU104" s="258" t="s">
        <v>166</v>
      </c>
      <c r="AV104" s="13" t="s">
        <v>76</v>
      </c>
      <c r="AW104" s="13" t="s">
        <v>31</v>
      </c>
      <c r="AX104" s="13" t="s">
        <v>69</v>
      </c>
      <c r="AY104" s="258" t="s">
        <v>149</v>
      </c>
    </row>
    <row r="105" s="14" customFormat="1">
      <c r="A105" s="14"/>
      <c r="B105" s="259"/>
      <c r="C105" s="260"/>
      <c r="D105" s="227" t="s">
        <v>438</v>
      </c>
      <c r="E105" s="261" t="s">
        <v>19</v>
      </c>
      <c r="F105" s="262" t="s">
        <v>445</v>
      </c>
      <c r="G105" s="260"/>
      <c r="H105" s="263">
        <v>1.3200000000000001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9" t="s">
        <v>438</v>
      </c>
      <c r="AU105" s="269" t="s">
        <v>166</v>
      </c>
      <c r="AV105" s="14" t="s">
        <v>78</v>
      </c>
      <c r="AW105" s="14" t="s">
        <v>31</v>
      </c>
      <c r="AX105" s="14" t="s">
        <v>69</v>
      </c>
      <c r="AY105" s="269" t="s">
        <v>149</v>
      </c>
    </row>
    <row r="106" s="15" customFormat="1">
      <c r="A106" s="15"/>
      <c r="B106" s="270"/>
      <c r="C106" s="271"/>
      <c r="D106" s="227" t="s">
        <v>438</v>
      </c>
      <c r="E106" s="272" t="s">
        <v>19</v>
      </c>
      <c r="F106" s="273" t="s">
        <v>441</v>
      </c>
      <c r="G106" s="271"/>
      <c r="H106" s="274">
        <v>1.3200000000000001</v>
      </c>
      <c r="I106" s="275"/>
      <c r="J106" s="271"/>
      <c r="K106" s="271"/>
      <c r="L106" s="276"/>
      <c r="M106" s="277"/>
      <c r="N106" s="278"/>
      <c r="O106" s="278"/>
      <c r="P106" s="278"/>
      <c r="Q106" s="278"/>
      <c r="R106" s="278"/>
      <c r="S106" s="278"/>
      <c r="T106" s="27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80" t="s">
        <v>438</v>
      </c>
      <c r="AU106" s="280" t="s">
        <v>166</v>
      </c>
      <c r="AV106" s="15" t="s">
        <v>166</v>
      </c>
      <c r="AW106" s="15" t="s">
        <v>31</v>
      </c>
      <c r="AX106" s="15" t="s">
        <v>69</v>
      </c>
      <c r="AY106" s="280" t="s">
        <v>149</v>
      </c>
    </row>
    <row r="107" s="16" customFormat="1">
      <c r="A107" s="16"/>
      <c r="B107" s="281"/>
      <c r="C107" s="282"/>
      <c r="D107" s="227" t="s">
        <v>438</v>
      </c>
      <c r="E107" s="283" t="s">
        <v>19</v>
      </c>
      <c r="F107" s="284" t="s">
        <v>446</v>
      </c>
      <c r="G107" s="282"/>
      <c r="H107" s="285">
        <v>1.3200000000000001</v>
      </c>
      <c r="I107" s="286"/>
      <c r="J107" s="282"/>
      <c r="K107" s="282"/>
      <c r="L107" s="287"/>
      <c r="M107" s="288"/>
      <c r="N107" s="289"/>
      <c r="O107" s="289"/>
      <c r="P107" s="289"/>
      <c r="Q107" s="289"/>
      <c r="R107" s="289"/>
      <c r="S107" s="289"/>
      <c r="T107" s="290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1" t="s">
        <v>438</v>
      </c>
      <c r="AU107" s="291" t="s">
        <v>166</v>
      </c>
      <c r="AV107" s="16" t="s">
        <v>156</v>
      </c>
      <c r="AW107" s="16" t="s">
        <v>31</v>
      </c>
      <c r="AX107" s="16" t="s">
        <v>76</v>
      </c>
      <c r="AY107" s="291" t="s">
        <v>149</v>
      </c>
    </row>
    <row r="108" s="14" customFormat="1">
      <c r="A108" s="14"/>
      <c r="B108" s="259"/>
      <c r="C108" s="260"/>
      <c r="D108" s="227" t="s">
        <v>438</v>
      </c>
      <c r="E108" s="260"/>
      <c r="F108" s="262" t="s">
        <v>447</v>
      </c>
      <c r="G108" s="260"/>
      <c r="H108" s="263">
        <v>2.2440000000000002</v>
      </c>
      <c r="I108" s="264"/>
      <c r="J108" s="260"/>
      <c r="K108" s="260"/>
      <c r="L108" s="265"/>
      <c r="M108" s="266"/>
      <c r="N108" s="267"/>
      <c r="O108" s="267"/>
      <c r="P108" s="267"/>
      <c r="Q108" s="267"/>
      <c r="R108" s="267"/>
      <c r="S108" s="267"/>
      <c r="T108" s="26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9" t="s">
        <v>438</v>
      </c>
      <c r="AU108" s="269" t="s">
        <v>166</v>
      </c>
      <c r="AV108" s="14" t="s">
        <v>78</v>
      </c>
      <c r="AW108" s="14" t="s">
        <v>4</v>
      </c>
      <c r="AX108" s="14" t="s">
        <v>76</v>
      </c>
      <c r="AY108" s="269" t="s">
        <v>149</v>
      </c>
    </row>
    <row r="109" s="2" customFormat="1" ht="24.15" customHeight="1">
      <c r="A109" s="40"/>
      <c r="B109" s="41"/>
      <c r="C109" s="214" t="s">
        <v>166</v>
      </c>
      <c r="D109" s="214" t="s">
        <v>151</v>
      </c>
      <c r="E109" s="215" t="s">
        <v>448</v>
      </c>
      <c r="F109" s="216" t="s">
        <v>449</v>
      </c>
      <c r="G109" s="217" t="s">
        <v>320</v>
      </c>
      <c r="H109" s="218">
        <v>4.4000000000000004</v>
      </c>
      <c r="I109" s="219"/>
      <c r="J109" s="220">
        <f>ROUND(I109*H109,2)</f>
        <v>0</v>
      </c>
      <c r="K109" s="216" t="s">
        <v>161</v>
      </c>
      <c r="L109" s="46"/>
      <c r="M109" s="221" t="s">
        <v>19</v>
      </c>
      <c r="N109" s="222" t="s">
        <v>40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156</v>
      </c>
      <c r="AT109" s="225" t="s">
        <v>151</v>
      </c>
      <c r="AU109" s="225" t="s">
        <v>166</v>
      </c>
      <c r="AY109" s="19" t="s">
        <v>149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76</v>
      </c>
      <c r="BK109" s="226">
        <f>ROUND(I109*H109,2)</f>
        <v>0</v>
      </c>
      <c r="BL109" s="19" t="s">
        <v>156</v>
      </c>
      <c r="BM109" s="225" t="s">
        <v>450</v>
      </c>
    </row>
    <row r="110" s="2" customFormat="1">
      <c r="A110" s="40"/>
      <c r="B110" s="41"/>
      <c r="C110" s="42"/>
      <c r="D110" s="227" t="s">
        <v>158</v>
      </c>
      <c r="E110" s="42"/>
      <c r="F110" s="228" t="s">
        <v>451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158</v>
      </c>
      <c r="AU110" s="19" t="s">
        <v>166</v>
      </c>
    </row>
    <row r="111" s="2" customFormat="1">
      <c r="A111" s="40"/>
      <c r="B111" s="41"/>
      <c r="C111" s="42"/>
      <c r="D111" s="232" t="s">
        <v>164</v>
      </c>
      <c r="E111" s="42"/>
      <c r="F111" s="233" t="s">
        <v>452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164</v>
      </c>
      <c r="AU111" s="19" t="s">
        <v>166</v>
      </c>
    </row>
    <row r="112" s="13" customFormat="1">
      <c r="A112" s="13"/>
      <c r="B112" s="249"/>
      <c r="C112" s="250"/>
      <c r="D112" s="227" t="s">
        <v>438</v>
      </c>
      <c r="E112" s="251" t="s">
        <v>19</v>
      </c>
      <c r="F112" s="252" t="s">
        <v>439</v>
      </c>
      <c r="G112" s="250"/>
      <c r="H112" s="251" t="s">
        <v>19</v>
      </c>
      <c r="I112" s="253"/>
      <c r="J112" s="250"/>
      <c r="K112" s="250"/>
      <c r="L112" s="254"/>
      <c r="M112" s="255"/>
      <c r="N112" s="256"/>
      <c r="O112" s="256"/>
      <c r="P112" s="256"/>
      <c r="Q112" s="256"/>
      <c r="R112" s="256"/>
      <c r="S112" s="256"/>
      <c r="T112" s="25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8" t="s">
        <v>438</v>
      </c>
      <c r="AU112" s="258" t="s">
        <v>166</v>
      </c>
      <c r="AV112" s="13" t="s">
        <v>76</v>
      </c>
      <c r="AW112" s="13" t="s">
        <v>31</v>
      </c>
      <c r="AX112" s="13" t="s">
        <v>69</v>
      </c>
      <c r="AY112" s="258" t="s">
        <v>149</v>
      </c>
    </row>
    <row r="113" s="14" customFormat="1">
      <c r="A113" s="14"/>
      <c r="B113" s="259"/>
      <c r="C113" s="260"/>
      <c r="D113" s="227" t="s">
        <v>438</v>
      </c>
      <c r="E113" s="261" t="s">
        <v>19</v>
      </c>
      <c r="F113" s="262" t="s">
        <v>440</v>
      </c>
      <c r="G113" s="260"/>
      <c r="H113" s="263">
        <v>4.4000000000000004</v>
      </c>
      <c r="I113" s="264"/>
      <c r="J113" s="260"/>
      <c r="K113" s="260"/>
      <c r="L113" s="265"/>
      <c r="M113" s="266"/>
      <c r="N113" s="267"/>
      <c r="O113" s="267"/>
      <c r="P113" s="267"/>
      <c r="Q113" s="267"/>
      <c r="R113" s="267"/>
      <c r="S113" s="267"/>
      <c r="T113" s="26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9" t="s">
        <v>438</v>
      </c>
      <c r="AU113" s="269" t="s">
        <v>166</v>
      </c>
      <c r="AV113" s="14" t="s">
        <v>78</v>
      </c>
      <c r="AW113" s="14" t="s">
        <v>31</v>
      </c>
      <c r="AX113" s="14" t="s">
        <v>69</v>
      </c>
      <c r="AY113" s="269" t="s">
        <v>149</v>
      </c>
    </row>
    <row r="114" s="15" customFormat="1">
      <c r="A114" s="15"/>
      <c r="B114" s="270"/>
      <c r="C114" s="271"/>
      <c r="D114" s="227" t="s">
        <v>438</v>
      </c>
      <c r="E114" s="272" t="s">
        <v>19</v>
      </c>
      <c r="F114" s="273" t="s">
        <v>441</v>
      </c>
      <c r="G114" s="271"/>
      <c r="H114" s="274">
        <v>4.4000000000000004</v>
      </c>
      <c r="I114" s="275"/>
      <c r="J114" s="271"/>
      <c r="K114" s="271"/>
      <c r="L114" s="276"/>
      <c r="M114" s="277"/>
      <c r="N114" s="278"/>
      <c r="O114" s="278"/>
      <c r="P114" s="278"/>
      <c r="Q114" s="278"/>
      <c r="R114" s="278"/>
      <c r="S114" s="278"/>
      <c r="T114" s="27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80" t="s">
        <v>438</v>
      </c>
      <c r="AU114" s="280" t="s">
        <v>166</v>
      </c>
      <c r="AV114" s="15" t="s">
        <v>166</v>
      </c>
      <c r="AW114" s="15" t="s">
        <v>31</v>
      </c>
      <c r="AX114" s="15" t="s">
        <v>69</v>
      </c>
      <c r="AY114" s="280" t="s">
        <v>149</v>
      </c>
    </row>
    <row r="115" s="16" customFormat="1">
      <c r="A115" s="16"/>
      <c r="B115" s="281"/>
      <c r="C115" s="282"/>
      <c r="D115" s="227" t="s">
        <v>438</v>
      </c>
      <c r="E115" s="283" t="s">
        <v>19</v>
      </c>
      <c r="F115" s="284" t="s">
        <v>446</v>
      </c>
      <c r="G115" s="282"/>
      <c r="H115" s="285">
        <v>4.4000000000000004</v>
      </c>
      <c r="I115" s="286"/>
      <c r="J115" s="282"/>
      <c r="K115" s="282"/>
      <c r="L115" s="287"/>
      <c r="M115" s="288"/>
      <c r="N115" s="289"/>
      <c r="O115" s="289"/>
      <c r="P115" s="289"/>
      <c r="Q115" s="289"/>
      <c r="R115" s="289"/>
      <c r="S115" s="289"/>
      <c r="T115" s="290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1" t="s">
        <v>438</v>
      </c>
      <c r="AU115" s="291" t="s">
        <v>166</v>
      </c>
      <c r="AV115" s="16" t="s">
        <v>156</v>
      </c>
      <c r="AW115" s="16" t="s">
        <v>31</v>
      </c>
      <c r="AX115" s="16" t="s">
        <v>76</v>
      </c>
      <c r="AY115" s="291" t="s">
        <v>149</v>
      </c>
    </row>
    <row r="116" s="2" customFormat="1" ht="16.5" customHeight="1">
      <c r="A116" s="40"/>
      <c r="B116" s="41"/>
      <c r="C116" s="234" t="s">
        <v>156</v>
      </c>
      <c r="D116" s="234" t="s">
        <v>198</v>
      </c>
      <c r="E116" s="235" t="s">
        <v>453</v>
      </c>
      <c r="F116" s="236" t="s">
        <v>454</v>
      </c>
      <c r="G116" s="237" t="s">
        <v>455</v>
      </c>
      <c r="H116" s="238">
        <v>0.087999999999999995</v>
      </c>
      <c r="I116" s="239"/>
      <c r="J116" s="240">
        <f>ROUND(I116*H116,2)</f>
        <v>0</v>
      </c>
      <c r="K116" s="236" t="s">
        <v>161</v>
      </c>
      <c r="L116" s="241"/>
      <c r="M116" s="242" t="s">
        <v>19</v>
      </c>
      <c r="N116" s="243" t="s">
        <v>40</v>
      </c>
      <c r="O116" s="86"/>
      <c r="P116" s="223">
        <f>O116*H116</f>
        <v>0</v>
      </c>
      <c r="Q116" s="223">
        <v>0.001</v>
      </c>
      <c r="R116" s="223">
        <f>Q116*H116</f>
        <v>8.7999999999999998E-05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198</v>
      </c>
      <c r="AU116" s="225" t="s">
        <v>166</v>
      </c>
      <c r="AY116" s="19" t="s">
        <v>149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76</v>
      </c>
      <c r="BK116" s="226">
        <f>ROUND(I116*H116,2)</f>
        <v>0</v>
      </c>
      <c r="BL116" s="19" t="s">
        <v>156</v>
      </c>
      <c r="BM116" s="225" t="s">
        <v>456</v>
      </c>
    </row>
    <row r="117" s="2" customFormat="1">
      <c r="A117" s="40"/>
      <c r="B117" s="41"/>
      <c r="C117" s="42"/>
      <c r="D117" s="227" t="s">
        <v>158</v>
      </c>
      <c r="E117" s="42"/>
      <c r="F117" s="228" t="s">
        <v>454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166</v>
      </c>
    </row>
    <row r="118" s="14" customFormat="1">
      <c r="A118" s="14"/>
      <c r="B118" s="259"/>
      <c r="C118" s="260"/>
      <c r="D118" s="227" t="s">
        <v>438</v>
      </c>
      <c r="E118" s="261" t="s">
        <v>19</v>
      </c>
      <c r="F118" s="262" t="s">
        <v>457</v>
      </c>
      <c r="G118" s="260"/>
      <c r="H118" s="263">
        <v>0.087999999999999995</v>
      </c>
      <c r="I118" s="264"/>
      <c r="J118" s="260"/>
      <c r="K118" s="260"/>
      <c r="L118" s="265"/>
      <c r="M118" s="266"/>
      <c r="N118" s="267"/>
      <c r="O118" s="267"/>
      <c r="P118" s="267"/>
      <c r="Q118" s="267"/>
      <c r="R118" s="267"/>
      <c r="S118" s="267"/>
      <c r="T118" s="26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9" t="s">
        <v>438</v>
      </c>
      <c r="AU118" s="269" t="s">
        <v>166</v>
      </c>
      <c r="AV118" s="14" t="s">
        <v>78</v>
      </c>
      <c r="AW118" s="14" t="s">
        <v>31</v>
      </c>
      <c r="AX118" s="14" t="s">
        <v>69</v>
      </c>
      <c r="AY118" s="269" t="s">
        <v>149</v>
      </c>
    </row>
    <row r="119" s="15" customFormat="1">
      <c r="A119" s="15"/>
      <c r="B119" s="270"/>
      <c r="C119" s="271"/>
      <c r="D119" s="227" t="s">
        <v>438</v>
      </c>
      <c r="E119" s="272" t="s">
        <v>19</v>
      </c>
      <c r="F119" s="273" t="s">
        <v>441</v>
      </c>
      <c r="G119" s="271"/>
      <c r="H119" s="274">
        <v>0.087999999999999995</v>
      </c>
      <c r="I119" s="275"/>
      <c r="J119" s="271"/>
      <c r="K119" s="271"/>
      <c r="L119" s="276"/>
      <c r="M119" s="277"/>
      <c r="N119" s="278"/>
      <c r="O119" s="278"/>
      <c r="P119" s="278"/>
      <c r="Q119" s="278"/>
      <c r="R119" s="278"/>
      <c r="S119" s="278"/>
      <c r="T119" s="27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0" t="s">
        <v>438</v>
      </c>
      <c r="AU119" s="280" t="s">
        <v>166</v>
      </c>
      <c r="AV119" s="15" t="s">
        <v>166</v>
      </c>
      <c r="AW119" s="15" t="s">
        <v>31</v>
      </c>
      <c r="AX119" s="15" t="s">
        <v>76</v>
      </c>
      <c r="AY119" s="280" t="s">
        <v>149</v>
      </c>
    </row>
    <row r="120" s="12" customFormat="1" ht="22.8" customHeight="1">
      <c r="A120" s="12"/>
      <c r="B120" s="198"/>
      <c r="C120" s="199"/>
      <c r="D120" s="200" t="s">
        <v>68</v>
      </c>
      <c r="E120" s="212" t="s">
        <v>166</v>
      </c>
      <c r="F120" s="212" t="s">
        <v>458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P121</f>
        <v>0</v>
      </c>
      <c r="Q120" s="206"/>
      <c r="R120" s="207">
        <f>R121</f>
        <v>4.7295249999999998</v>
      </c>
      <c r="S120" s="206"/>
      <c r="T120" s="20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76</v>
      </c>
      <c r="AT120" s="210" t="s">
        <v>68</v>
      </c>
      <c r="AU120" s="210" t="s">
        <v>76</v>
      </c>
      <c r="AY120" s="209" t="s">
        <v>149</v>
      </c>
      <c r="BK120" s="211">
        <f>BK121</f>
        <v>0</v>
      </c>
    </row>
    <row r="121" s="12" customFormat="1" ht="20.88" customHeight="1">
      <c r="A121" s="12"/>
      <c r="B121" s="198"/>
      <c r="C121" s="199"/>
      <c r="D121" s="200" t="s">
        <v>68</v>
      </c>
      <c r="E121" s="212" t="s">
        <v>335</v>
      </c>
      <c r="F121" s="212" t="s">
        <v>459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SUM(P122:P135)</f>
        <v>0</v>
      </c>
      <c r="Q121" s="206"/>
      <c r="R121" s="207">
        <f>SUM(R122:R135)</f>
        <v>4.7295249999999998</v>
      </c>
      <c r="S121" s="206"/>
      <c r="T121" s="208">
        <f>SUM(T122:T135)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76</v>
      </c>
      <c r="AT121" s="210" t="s">
        <v>68</v>
      </c>
      <c r="AU121" s="210" t="s">
        <v>78</v>
      </c>
      <c r="AY121" s="209" t="s">
        <v>149</v>
      </c>
      <c r="BK121" s="211">
        <f>SUM(BK122:BK135)</f>
        <v>0</v>
      </c>
    </row>
    <row r="122" s="2" customFormat="1" ht="24.15" customHeight="1">
      <c r="A122" s="40"/>
      <c r="B122" s="41"/>
      <c r="C122" s="214" t="s">
        <v>207</v>
      </c>
      <c r="D122" s="214" t="s">
        <v>151</v>
      </c>
      <c r="E122" s="215" t="s">
        <v>460</v>
      </c>
      <c r="F122" s="216" t="s">
        <v>461</v>
      </c>
      <c r="G122" s="217" t="s">
        <v>228</v>
      </c>
      <c r="H122" s="218">
        <v>7.5</v>
      </c>
      <c r="I122" s="219"/>
      <c r="J122" s="220">
        <f>ROUND(I122*H122,2)</f>
        <v>0</v>
      </c>
      <c r="K122" s="216" t="s">
        <v>161</v>
      </c>
      <c r="L122" s="46"/>
      <c r="M122" s="221" t="s">
        <v>19</v>
      </c>
      <c r="N122" s="222" t="s">
        <v>40</v>
      </c>
      <c r="O122" s="86"/>
      <c r="P122" s="223">
        <f>O122*H122</f>
        <v>0</v>
      </c>
      <c r="Q122" s="223">
        <v>0.24127000000000001</v>
      </c>
      <c r="R122" s="223">
        <f>Q122*H122</f>
        <v>1.8095250000000001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156</v>
      </c>
      <c r="AT122" s="225" t="s">
        <v>151</v>
      </c>
      <c r="AU122" s="225" t="s">
        <v>166</v>
      </c>
      <c r="AY122" s="19" t="s">
        <v>149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76</v>
      </c>
      <c r="BK122" s="226">
        <f>ROUND(I122*H122,2)</f>
        <v>0</v>
      </c>
      <c r="BL122" s="19" t="s">
        <v>156</v>
      </c>
      <c r="BM122" s="225" t="s">
        <v>462</v>
      </c>
    </row>
    <row r="123" s="2" customFormat="1">
      <c r="A123" s="40"/>
      <c r="B123" s="41"/>
      <c r="C123" s="42"/>
      <c r="D123" s="227" t="s">
        <v>158</v>
      </c>
      <c r="E123" s="42"/>
      <c r="F123" s="228" t="s">
        <v>463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166</v>
      </c>
    </row>
    <row r="124" s="2" customFormat="1">
      <c r="A124" s="40"/>
      <c r="B124" s="41"/>
      <c r="C124" s="42"/>
      <c r="D124" s="232" t="s">
        <v>164</v>
      </c>
      <c r="E124" s="42"/>
      <c r="F124" s="233" t="s">
        <v>464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164</v>
      </c>
      <c r="AU124" s="19" t="s">
        <v>166</v>
      </c>
    </row>
    <row r="125" s="13" customFormat="1">
      <c r="A125" s="13"/>
      <c r="B125" s="249"/>
      <c r="C125" s="250"/>
      <c r="D125" s="227" t="s">
        <v>438</v>
      </c>
      <c r="E125" s="251" t="s">
        <v>19</v>
      </c>
      <c r="F125" s="252" t="s">
        <v>465</v>
      </c>
      <c r="G125" s="250"/>
      <c r="H125" s="251" t="s">
        <v>19</v>
      </c>
      <c r="I125" s="253"/>
      <c r="J125" s="250"/>
      <c r="K125" s="250"/>
      <c r="L125" s="254"/>
      <c r="M125" s="255"/>
      <c r="N125" s="256"/>
      <c r="O125" s="256"/>
      <c r="P125" s="256"/>
      <c r="Q125" s="256"/>
      <c r="R125" s="256"/>
      <c r="S125" s="256"/>
      <c r="T125" s="25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8" t="s">
        <v>438</v>
      </c>
      <c r="AU125" s="258" t="s">
        <v>166</v>
      </c>
      <c r="AV125" s="13" t="s">
        <v>76</v>
      </c>
      <c r="AW125" s="13" t="s">
        <v>31</v>
      </c>
      <c r="AX125" s="13" t="s">
        <v>69</v>
      </c>
      <c r="AY125" s="258" t="s">
        <v>149</v>
      </c>
    </row>
    <row r="126" s="14" customFormat="1">
      <c r="A126" s="14"/>
      <c r="B126" s="259"/>
      <c r="C126" s="260"/>
      <c r="D126" s="227" t="s">
        <v>438</v>
      </c>
      <c r="E126" s="261" t="s">
        <v>19</v>
      </c>
      <c r="F126" s="262" t="s">
        <v>466</v>
      </c>
      <c r="G126" s="260"/>
      <c r="H126" s="263">
        <v>7.5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9" t="s">
        <v>438</v>
      </c>
      <c r="AU126" s="269" t="s">
        <v>166</v>
      </c>
      <c r="AV126" s="14" t="s">
        <v>78</v>
      </c>
      <c r="AW126" s="14" t="s">
        <v>31</v>
      </c>
      <c r="AX126" s="14" t="s">
        <v>69</v>
      </c>
      <c r="AY126" s="269" t="s">
        <v>149</v>
      </c>
    </row>
    <row r="127" s="15" customFormat="1">
      <c r="A127" s="15"/>
      <c r="B127" s="270"/>
      <c r="C127" s="271"/>
      <c r="D127" s="227" t="s">
        <v>438</v>
      </c>
      <c r="E127" s="272" t="s">
        <v>19</v>
      </c>
      <c r="F127" s="273" t="s">
        <v>441</v>
      </c>
      <c r="G127" s="271"/>
      <c r="H127" s="274">
        <v>7.5</v>
      </c>
      <c r="I127" s="275"/>
      <c r="J127" s="271"/>
      <c r="K127" s="271"/>
      <c r="L127" s="276"/>
      <c r="M127" s="277"/>
      <c r="N127" s="278"/>
      <c r="O127" s="278"/>
      <c r="P127" s="278"/>
      <c r="Q127" s="278"/>
      <c r="R127" s="278"/>
      <c r="S127" s="278"/>
      <c r="T127" s="27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0" t="s">
        <v>438</v>
      </c>
      <c r="AU127" s="280" t="s">
        <v>166</v>
      </c>
      <c r="AV127" s="15" t="s">
        <v>166</v>
      </c>
      <c r="AW127" s="15" t="s">
        <v>31</v>
      </c>
      <c r="AX127" s="15" t="s">
        <v>76</v>
      </c>
      <c r="AY127" s="280" t="s">
        <v>149</v>
      </c>
    </row>
    <row r="128" s="2" customFormat="1" ht="24.15" customHeight="1">
      <c r="A128" s="40"/>
      <c r="B128" s="41"/>
      <c r="C128" s="234" t="s">
        <v>191</v>
      </c>
      <c r="D128" s="234" t="s">
        <v>198</v>
      </c>
      <c r="E128" s="235" t="s">
        <v>467</v>
      </c>
      <c r="F128" s="236" t="s">
        <v>468</v>
      </c>
      <c r="G128" s="237" t="s">
        <v>238</v>
      </c>
      <c r="H128" s="238">
        <v>80</v>
      </c>
      <c r="I128" s="239"/>
      <c r="J128" s="240">
        <f>ROUND(I128*H128,2)</f>
        <v>0</v>
      </c>
      <c r="K128" s="236" t="s">
        <v>155</v>
      </c>
      <c r="L128" s="241"/>
      <c r="M128" s="242" t="s">
        <v>19</v>
      </c>
      <c r="N128" s="243" t="s">
        <v>40</v>
      </c>
      <c r="O128" s="86"/>
      <c r="P128" s="223">
        <f>O128*H128</f>
        <v>0</v>
      </c>
      <c r="Q128" s="223">
        <v>0.036499999999999998</v>
      </c>
      <c r="R128" s="223">
        <f>Q128*H128</f>
        <v>2.9199999999999999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172</v>
      </c>
      <c r="AT128" s="225" t="s">
        <v>198</v>
      </c>
      <c r="AU128" s="225" t="s">
        <v>166</v>
      </c>
      <c r="AY128" s="19" t="s">
        <v>149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76</v>
      </c>
      <c r="BK128" s="226">
        <f>ROUND(I128*H128,2)</f>
        <v>0</v>
      </c>
      <c r="BL128" s="19" t="s">
        <v>156</v>
      </c>
      <c r="BM128" s="225" t="s">
        <v>469</v>
      </c>
    </row>
    <row r="129" s="2" customFormat="1">
      <c r="A129" s="40"/>
      <c r="B129" s="41"/>
      <c r="C129" s="42"/>
      <c r="D129" s="227" t="s">
        <v>158</v>
      </c>
      <c r="E129" s="42"/>
      <c r="F129" s="228" t="s">
        <v>470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166</v>
      </c>
    </row>
    <row r="130" s="13" customFormat="1">
      <c r="A130" s="13"/>
      <c r="B130" s="249"/>
      <c r="C130" s="250"/>
      <c r="D130" s="227" t="s">
        <v>438</v>
      </c>
      <c r="E130" s="251" t="s">
        <v>19</v>
      </c>
      <c r="F130" s="252" t="s">
        <v>471</v>
      </c>
      <c r="G130" s="250"/>
      <c r="H130" s="251" t="s">
        <v>19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8" t="s">
        <v>438</v>
      </c>
      <c r="AU130" s="258" t="s">
        <v>166</v>
      </c>
      <c r="AV130" s="13" t="s">
        <v>76</v>
      </c>
      <c r="AW130" s="13" t="s">
        <v>31</v>
      </c>
      <c r="AX130" s="13" t="s">
        <v>69</v>
      </c>
      <c r="AY130" s="258" t="s">
        <v>149</v>
      </c>
    </row>
    <row r="131" s="14" customFormat="1">
      <c r="A131" s="14"/>
      <c r="B131" s="259"/>
      <c r="C131" s="260"/>
      <c r="D131" s="227" t="s">
        <v>438</v>
      </c>
      <c r="E131" s="261" t="s">
        <v>19</v>
      </c>
      <c r="F131" s="262" t="s">
        <v>472</v>
      </c>
      <c r="G131" s="260"/>
      <c r="H131" s="263">
        <v>70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9" t="s">
        <v>438</v>
      </c>
      <c r="AU131" s="269" t="s">
        <v>166</v>
      </c>
      <c r="AV131" s="14" t="s">
        <v>78</v>
      </c>
      <c r="AW131" s="14" t="s">
        <v>31</v>
      </c>
      <c r="AX131" s="14" t="s">
        <v>69</v>
      </c>
      <c r="AY131" s="269" t="s">
        <v>149</v>
      </c>
    </row>
    <row r="132" s="15" customFormat="1">
      <c r="A132" s="15"/>
      <c r="B132" s="270"/>
      <c r="C132" s="271"/>
      <c r="D132" s="227" t="s">
        <v>438</v>
      </c>
      <c r="E132" s="272" t="s">
        <v>19</v>
      </c>
      <c r="F132" s="273" t="s">
        <v>441</v>
      </c>
      <c r="G132" s="271"/>
      <c r="H132" s="274">
        <v>70</v>
      </c>
      <c r="I132" s="275"/>
      <c r="J132" s="271"/>
      <c r="K132" s="271"/>
      <c r="L132" s="276"/>
      <c r="M132" s="277"/>
      <c r="N132" s="278"/>
      <c r="O132" s="278"/>
      <c r="P132" s="278"/>
      <c r="Q132" s="278"/>
      <c r="R132" s="278"/>
      <c r="S132" s="278"/>
      <c r="T132" s="27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0" t="s">
        <v>438</v>
      </c>
      <c r="AU132" s="280" t="s">
        <v>166</v>
      </c>
      <c r="AV132" s="15" t="s">
        <v>166</v>
      </c>
      <c r="AW132" s="15" t="s">
        <v>31</v>
      </c>
      <c r="AX132" s="15" t="s">
        <v>69</v>
      </c>
      <c r="AY132" s="280" t="s">
        <v>149</v>
      </c>
    </row>
    <row r="133" s="14" customFormat="1">
      <c r="A133" s="14"/>
      <c r="B133" s="259"/>
      <c r="C133" s="260"/>
      <c r="D133" s="227" t="s">
        <v>438</v>
      </c>
      <c r="E133" s="261" t="s">
        <v>19</v>
      </c>
      <c r="F133" s="262" t="s">
        <v>473</v>
      </c>
      <c r="G133" s="260"/>
      <c r="H133" s="263">
        <v>10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9" t="s">
        <v>438</v>
      </c>
      <c r="AU133" s="269" t="s">
        <v>166</v>
      </c>
      <c r="AV133" s="14" t="s">
        <v>78</v>
      </c>
      <c r="AW133" s="14" t="s">
        <v>31</v>
      </c>
      <c r="AX133" s="14" t="s">
        <v>69</v>
      </c>
      <c r="AY133" s="269" t="s">
        <v>149</v>
      </c>
    </row>
    <row r="134" s="15" customFormat="1">
      <c r="A134" s="15"/>
      <c r="B134" s="270"/>
      <c r="C134" s="271"/>
      <c r="D134" s="227" t="s">
        <v>438</v>
      </c>
      <c r="E134" s="272" t="s">
        <v>19</v>
      </c>
      <c r="F134" s="273" t="s">
        <v>441</v>
      </c>
      <c r="G134" s="271"/>
      <c r="H134" s="274">
        <v>10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0" t="s">
        <v>438</v>
      </c>
      <c r="AU134" s="280" t="s">
        <v>166</v>
      </c>
      <c r="AV134" s="15" t="s">
        <v>166</v>
      </c>
      <c r="AW134" s="15" t="s">
        <v>31</v>
      </c>
      <c r="AX134" s="15" t="s">
        <v>69</v>
      </c>
      <c r="AY134" s="280" t="s">
        <v>149</v>
      </c>
    </row>
    <row r="135" s="16" customFormat="1">
      <c r="A135" s="16"/>
      <c r="B135" s="281"/>
      <c r="C135" s="282"/>
      <c r="D135" s="227" t="s">
        <v>438</v>
      </c>
      <c r="E135" s="283" t="s">
        <v>19</v>
      </c>
      <c r="F135" s="284" t="s">
        <v>446</v>
      </c>
      <c r="G135" s="282"/>
      <c r="H135" s="285">
        <v>80</v>
      </c>
      <c r="I135" s="286"/>
      <c r="J135" s="282"/>
      <c r="K135" s="282"/>
      <c r="L135" s="287"/>
      <c r="M135" s="288"/>
      <c r="N135" s="289"/>
      <c r="O135" s="289"/>
      <c r="P135" s="289"/>
      <c r="Q135" s="289"/>
      <c r="R135" s="289"/>
      <c r="S135" s="289"/>
      <c r="T135" s="290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91" t="s">
        <v>438</v>
      </c>
      <c r="AU135" s="291" t="s">
        <v>166</v>
      </c>
      <c r="AV135" s="16" t="s">
        <v>156</v>
      </c>
      <c r="AW135" s="16" t="s">
        <v>31</v>
      </c>
      <c r="AX135" s="16" t="s">
        <v>76</v>
      </c>
      <c r="AY135" s="291" t="s">
        <v>149</v>
      </c>
    </row>
    <row r="136" s="12" customFormat="1" ht="22.8" customHeight="1">
      <c r="A136" s="12"/>
      <c r="B136" s="198"/>
      <c r="C136" s="199"/>
      <c r="D136" s="200" t="s">
        <v>68</v>
      </c>
      <c r="E136" s="212" t="s">
        <v>207</v>
      </c>
      <c r="F136" s="212" t="s">
        <v>474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P137+P158</f>
        <v>0</v>
      </c>
      <c r="Q136" s="206"/>
      <c r="R136" s="207">
        <f>R137+R158</f>
        <v>58.121204400000003</v>
      </c>
      <c r="S136" s="206"/>
      <c r="T136" s="208">
        <f>T137+T158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76</v>
      </c>
      <c r="AT136" s="210" t="s">
        <v>68</v>
      </c>
      <c r="AU136" s="210" t="s">
        <v>76</v>
      </c>
      <c r="AY136" s="209" t="s">
        <v>149</v>
      </c>
      <c r="BK136" s="211">
        <f>BK137+BK158</f>
        <v>0</v>
      </c>
    </row>
    <row r="137" s="12" customFormat="1" ht="20.88" customHeight="1">
      <c r="A137" s="12"/>
      <c r="B137" s="198"/>
      <c r="C137" s="199"/>
      <c r="D137" s="200" t="s">
        <v>68</v>
      </c>
      <c r="E137" s="212" t="s">
        <v>475</v>
      </c>
      <c r="F137" s="212" t="s">
        <v>476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SUM(P138:P157)</f>
        <v>0</v>
      </c>
      <c r="Q137" s="206"/>
      <c r="R137" s="207">
        <f>SUM(R138:R157)</f>
        <v>45.140950000000004</v>
      </c>
      <c r="S137" s="206"/>
      <c r="T137" s="208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76</v>
      </c>
      <c r="AT137" s="210" t="s">
        <v>68</v>
      </c>
      <c r="AU137" s="210" t="s">
        <v>78</v>
      </c>
      <c r="AY137" s="209" t="s">
        <v>149</v>
      </c>
      <c r="BK137" s="211">
        <f>SUM(BK138:BK157)</f>
        <v>0</v>
      </c>
    </row>
    <row r="138" s="2" customFormat="1" ht="21.75" customHeight="1">
      <c r="A138" s="40"/>
      <c r="B138" s="41"/>
      <c r="C138" s="214" t="s">
        <v>197</v>
      </c>
      <c r="D138" s="214" t="s">
        <v>151</v>
      </c>
      <c r="E138" s="215" t="s">
        <v>477</v>
      </c>
      <c r="F138" s="216" t="s">
        <v>478</v>
      </c>
      <c r="G138" s="217" t="s">
        <v>320</v>
      </c>
      <c r="H138" s="218">
        <v>61.420000000000002</v>
      </c>
      <c r="I138" s="219"/>
      <c r="J138" s="220">
        <f>ROUND(I138*H138,2)</f>
        <v>0</v>
      </c>
      <c r="K138" s="216" t="s">
        <v>161</v>
      </c>
      <c r="L138" s="46"/>
      <c r="M138" s="221" t="s">
        <v>19</v>
      </c>
      <c r="N138" s="222" t="s">
        <v>40</v>
      </c>
      <c r="O138" s="86"/>
      <c r="P138" s="223">
        <f>O138*H138</f>
        <v>0</v>
      </c>
      <c r="Q138" s="223">
        <v>0.46000000000000002</v>
      </c>
      <c r="R138" s="223">
        <f>Q138*H138</f>
        <v>28.253200000000003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156</v>
      </c>
      <c r="AT138" s="225" t="s">
        <v>151</v>
      </c>
      <c r="AU138" s="225" t="s">
        <v>166</v>
      </c>
      <c r="AY138" s="19" t="s">
        <v>149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76</v>
      </c>
      <c r="BK138" s="226">
        <f>ROUND(I138*H138,2)</f>
        <v>0</v>
      </c>
      <c r="BL138" s="19" t="s">
        <v>156</v>
      </c>
      <c r="BM138" s="225" t="s">
        <v>479</v>
      </c>
    </row>
    <row r="139" s="2" customFormat="1">
      <c r="A139" s="40"/>
      <c r="B139" s="41"/>
      <c r="C139" s="42"/>
      <c r="D139" s="227" t="s">
        <v>158</v>
      </c>
      <c r="E139" s="42"/>
      <c r="F139" s="228" t="s">
        <v>480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158</v>
      </c>
      <c r="AU139" s="19" t="s">
        <v>166</v>
      </c>
    </row>
    <row r="140" s="2" customFormat="1">
      <c r="A140" s="40"/>
      <c r="B140" s="41"/>
      <c r="C140" s="42"/>
      <c r="D140" s="232" t="s">
        <v>164</v>
      </c>
      <c r="E140" s="42"/>
      <c r="F140" s="233" t="s">
        <v>481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164</v>
      </c>
      <c r="AU140" s="19" t="s">
        <v>166</v>
      </c>
    </row>
    <row r="141" s="13" customFormat="1">
      <c r="A141" s="13"/>
      <c r="B141" s="249"/>
      <c r="C141" s="250"/>
      <c r="D141" s="227" t="s">
        <v>438</v>
      </c>
      <c r="E141" s="251" t="s">
        <v>19</v>
      </c>
      <c r="F141" s="252" t="s">
        <v>482</v>
      </c>
      <c r="G141" s="250"/>
      <c r="H141" s="251" t="s">
        <v>19</v>
      </c>
      <c r="I141" s="253"/>
      <c r="J141" s="250"/>
      <c r="K141" s="250"/>
      <c r="L141" s="254"/>
      <c r="M141" s="255"/>
      <c r="N141" s="256"/>
      <c r="O141" s="256"/>
      <c r="P141" s="256"/>
      <c r="Q141" s="256"/>
      <c r="R141" s="256"/>
      <c r="S141" s="256"/>
      <c r="T141" s="25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8" t="s">
        <v>438</v>
      </c>
      <c r="AU141" s="258" t="s">
        <v>166</v>
      </c>
      <c r="AV141" s="13" t="s">
        <v>76</v>
      </c>
      <c r="AW141" s="13" t="s">
        <v>31</v>
      </c>
      <c r="AX141" s="13" t="s">
        <v>69</v>
      </c>
      <c r="AY141" s="258" t="s">
        <v>149</v>
      </c>
    </row>
    <row r="142" s="14" customFormat="1">
      <c r="A142" s="14"/>
      <c r="B142" s="259"/>
      <c r="C142" s="260"/>
      <c r="D142" s="227" t="s">
        <v>438</v>
      </c>
      <c r="E142" s="261" t="s">
        <v>19</v>
      </c>
      <c r="F142" s="262" t="s">
        <v>483</v>
      </c>
      <c r="G142" s="260"/>
      <c r="H142" s="263">
        <v>64.640000000000001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9" t="s">
        <v>438</v>
      </c>
      <c r="AU142" s="269" t="s">
        <v>166</v>
      </c>
      <c r="AV142" s="14" t="s">
        <v>78</v>
      </c>
      <c r="AW142" s="14" t="s">
        <v>31</v>
      </c>
      <c r="AX142" s="14" t="s">
        <v>69</v>
      </c>
      <c r="AY142" s="269" t="s">
        <v>149</v>
      </c>
    </row>
    <row r="143" s="15" customFormat="1">
      <c r="A143" s="15"/>
      <c r="B143" s="270"/>
      <c r="C143" s="271"/>
      <c r="D143" s="227" t="s">
        <v>438</v>
      </c>
      <c r="E143" s="272" t="s">
        <v>19</v>
      </c>
      <c r="F143" s="273" t="s">
        <v>441</v>
      </c>
      <c r="G143" s="271"/>
      <c r="H143" s="274">
        <v>64.640000000000001</v>
      </c>
      <c r="I143" s="275"/>
      <c r="J143" s="271"/>
      <c r="K143" s="271"/>
      <c r="L143" s="276"/>
      <c r="M143" s="277"/>
      <c r="N143" s="278"/>
      <c r="O143" s="278"/>
      <c r="P143" s="278"/>
      <c r="Q143" s="278"/>
      <c r="R143" s="278"/>
      <c r="S143" s="278"/>
      <c r="T143" s="27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0" t="s">
        <v>438</v>
      </c>
      <c r="AU143" s="280" t="s">
        <v>166</v>
      </c>
      <c r="AV143" s="15" t="s">
        <v>166</v>
      </c>
      <c r="AW143" s="15" t="s">
        <v>31</v>
      </c>
      <c r="AX143" s="15" t="s">
        <v>69</v>
      </c>
      <c r="AY143" s="280" t="s">
        <v>149</v>
      </c>
    </row>
    <row r="144" s="14" customFormat="1">
      <c r="A144" s="14"/>
      <c r="B144" s="259"/>
      <c r="C144" s="260"/>
      <c r="D144" s="227" t="s">
        <v>438</v>
      </c>
      <c r="E144" s="261" t="s">
        <v>19</v>
      </c>
      <c r="F144" s="262" t="s">
        <v>484</v>
      </c>
      <c r="G144" s="260"/>
      <c r="H144" s="263">
        <v>-1.5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9" t="s">
        <v>438</v>
      </c>
      <c r="AU144" s="269" t="s">
        <v>166</v>
      </c>
      <c r="AV144" s="14" t="s">
        <v>78</v>
      </c>
      <c r="AW144" s="14" t="s">
        <v>31</v>
      </c>
      <c r="AX144" s="14" t="s">
        <v>69</v>
      </c>
      <c r="AY144" s="269" t="s">
        <v>149</v>
      </c>
    </row>
    <row r="145" s="15" customFormat="1">
      <c r="A145" s="15"/>
      <c r="B145" s="270"/>
      <c r="C145" s="271"/>
      <c r="D145" s="227" t="s">
        <v>438</v>
      </c>
      <c r="E145" s="272" t="s">
        <v>19</v>
      </c>
      <c r="F145" s="273" t="s">
        <v>441</v>
      </c>
      <c r="G145" s="271"/>
      <c r="H145" s="274">
        <v>-1.5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0" t="s">
        <v>438</v>
      </c>
      <c r="AU145" s="280" t="s">
        <v>166</v>
      </c>
      <c r="AV145" s="15" t="s">
        <v>166</v>
      </c>
      <c r="AW145" s="15" t="s">
        <v>31</v>
      </c>
      <c r="AX145" s="15" t="s">
        <v>69</v>
      </c>
      <c r="AY145" s="280" t="s">
        <v>149</v>
      </c>
    </row>
    <row r="146" s="14" customFormat="1">
      <c r="A146" s="14"/>
      <c r="B146" s="259"/>
      <c r="C146" s="260"/>
      <c r="D146" s="227" t="s">
        <v>438</v>
      </c>
      <c r="E146" s="261" t="s">
        <v>19</v>
      </c>
      <c r="F146" s="262" t="s">
        <v>485</v>
      </c>
      <c r="G146" s="260"/>
      <c r="H146" s="263">
        <v>-4.4000000000000004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438</v>
      </c>
      <c r="AU146" s="269" t="s">
        <v>166</v>
      </c>
      <c r="AV146" s="14" t="s">
        <v>78</v>
      </c>
      <c r="AW146" s="14" t="s">
        <v>31</v>
      </c>
      <c r="AX146" s="14" t="s">
        <v>69</v>
      </c>
      <c r="AY146" s="269" t="s">
        <v>149</v>
      </c>
    </row>
    <row r="147" s="15" customFormat="1">
      <c r="A147" s="15"/>
      <c r="B147" s="270"/>
      <c r="C147" s="271"/>
      <c r="D147" s="227" t="s">
        <v>438</v>
      </c>
      <c r="E147" s="272" t="s">
        <v>19</v>
      </c>
      <c r="F147" s="273" t="s">
        <v>441</v>
      </c>
      <c r="G147" s="271"/>
      <c r="H147" s="274">
        <v>-4.4000000000000004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0" t="s">
        <v>438</v>
      </c>
      <c r="AU147" s="280" t="s">
        <v>166</v>
      </c>
      <c r="AV147" s="15" t="s">
        <v>166</v>
      </c>
      <c r="AW147" s="15" t="s">
        <v>31</v>
      </c>
      <c r="AX147" s="15" t="s">
        <v>69</v>
      </c>
      <c r="AY147" s="280" t="s">
        <v>149</v>
      </c>
    </row>
    <row r="148" s="14" customFormat="1">
      <c r="A148" s="14"/>
      <c r="B148" s="259"/>
      <c r="C148" s="260"/>
      <c r="D148" s="227" t="s">
        <v>438</v>
      </c>
      <c r="E148" s="261" t="s">
        <v>19</v>
      </c>
      <c r="F148" s="262" t="s">
        <v>486</v>
      </c>
      <c r="G148" s="260"/>
      <c r="H148" s="263">
        <v>1.6799999999999999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9" t="s">
        <v>438</v>
      </c>
      <c r="AU148" s="269" t="s">
        <v>166</v>
      </c>
      <c r="AV148" s="14" t="s">
        <v>78</v>
      </c>
      <c r="AW148" s="14" t="s">
        <v>31</v>
      </c>
      <c r="AX148" s="14" t="s">
        <v>69</v>
      </c>
      <c r="AY148" s="269" t="s">
        <v>149</v>
      </c>
    </row>
    <row r="149" s="15" customFormat="1">
      <c r="A149" s="15"/>
      <c r="B149" s="270"/>
      <c r="C149" s="271"/>
      <c r="D149" s="227" t="s">
        <v>438</v>
      </c>
      <c r="E149" s="272" t="s">
        <v>19</v>
      </c>
      <c r="F149" s="273" t="s">
        <v>441</v>
      </c>
      <c r="G149" s="271"/>
      <c r="H149" s="274">
        <v>1.6799999999999999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0" t="s">
        <v>438</v>
      </c>
      <c r="AU149" s="280" t="s">
        <v>166</v>
      </c>
      <c r="AV149" s="15" t="s">
        <v>166</v>
      </c>
      <c r="AW149" s="15" t="s">
        <v>31</v>
      </c>
      <c r="AX149" s="15" t="s">
        <v>69</v>
      </c>
      <c r="AY149" s="280" t="s">
        <v>149</v>
      </c>
    </row>
    <row r="150" s="14" customFormat="1">
      <c r="A150" s="14"/>
      <c r="B150" s="259"/>
      <c r="C150" s="260"/>
      <c r="D150" s="227" t="s">
        <v>438</v>
      </c>
      <c r="E150" s="261" t="s">
        <v>19</v>
      </c>
      <c r="F150" s="262" t="s">
        <v>487</v>
      </c>
      <c r="G150" s="260"/>
      <c r="H150" s="263">
        <v>1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438</v>
      </c>
      <c r="AU150" s="269" t="s">
        <v>166</v>
      </c>
      <c r="AV150" s="14" t="s">
        <v>78</v>
      </c>
      <c r="AW150" s="14" t="s">
        <v>31</v>
      </c>
      <c r="AX150" s="14" t="s">
        <v>69</v>
      </c>
      <c r="AY150" s="269" t="s">
        <v>149</v>
      </c>
    </row>
    <row r="151" s="15" customFormat="1">
      <c r="A151" s="15"/>
      <c r="B151" s="270"/>
      <c r="C151" s="271"/>
      <c r="D151" s="227" t="s">
        <v>438</v>
      </c>
      <c r="E151" s="272" t="s">
        <v>19</v>
      </c>
      <c r="F151" s="273" t="s">
        <v>441</v>
      </c>
      <c r="G151" s="271"/>
      <c r="H151" s="274">
        <v>1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0" t="s">
        <v>438</v>
      </c>
      <c r="AU151" s="280" t="s">
        <v>166</v>
      </c>
      <c r="AV151" s="15" t="s">
        <v>166</v>
      </c>
      <c r="AW151" s="15" t="s">
        <v>31</v>
      </c>
      <c r="AX151" s="15" t="s">
        <v>69</v>
      </c>
      <c r="AY151" s="280" t="s">
        <v>149</v>
      </c>
    </row>
    <row r="152" s="16" customFormat="1">
      <c r="A152" s="16"/>
      <c r="B152" s="281"/>
      <c r="C152" s="282"/>
      <c r="D152" s="227" t="s">
        <v>438</v>
      </c>
      <c r="E152" s="283" t="s">
        <v>19</v>
      </c>
      <c r="F152" s="284" t="s">
        <v>446</v>
      </c>
      <c r="G152" s="282"/>
      <c r="H152" s="285">
        <v>61.420000000000002</v>
      </c>
      <c r="I152" s="286"/>
      <c r="J152" s="282"/>
      <c r="K152" s="282"/>
      <c r="L152" s="287"/>
      <c r="M152" s="288"/>
      <c r="N152" s="289"/>
      <c r="O152" s="289"/>
      <c r="P152" s="289"/>
      <c r="Q152" s="289"/>
      <c r="R152" s="289"/>
      <c r="S152" s="289"/>
      <c r="T152" s="290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1" t="s">
        <v>438</v>
      </c>
      <c r="AU152" s="291" t="s">
        <v>166</v>
      </c>
      <c r="AV152" s="16" t="s">
        <v>156</v>
      </c>
      <c r="AW152" s="16" t="s">
        <v>31</v>
      </c>
      <c r="AX152" s="16" t="s">
        <v>76</v>
      </c>
      <c r="AY152" s="291" t="s">
        <v>149</v>
      </c>
    </row>
    <row r="153" s="2" customFormat="1" ht="21.75" customHeight="1">
      <c r="A153" s="40"/>
      <c r="B153" s="41"/>
      <c r="C153" s="214" t="s">
        <v>172</v>
      </c>
      <c r="D153" s="214" t="s">
        <v>151</v>
      </c>
      <c r="E153" s="215" t="s">
        <v>488</v>
      </c>
      <c r="F153" s="216" t="s">
        <v>489</v>
      </c>
      <c r="G153" s="217" t="s">
        <v>320</v>
      </c>
      <c r="H153" s="218">
        <v>29.370000000000001</v>
      </c>
      <c r="I153" s="219"/>
      <c r="J153" s="220">
        <f>ROUND(I153*H153,2)</f>
        <v>0</v>
      </c>
      <c r="K153" s="216" t="s">
        <v>161</v>
      </c>
      <c r="L153" s="46"/>
      <c r="M153" s="221" t="s">
        <v>19</v>
      </c>
      <c r="N153" s="222" t="s">
        <v>40</v>
      </c>
      <c r="O153" s="86"/>
      <c r="P153" s="223">
        <f>O153*H153</f>
        <v>0</v>
      </c>
      <c r="Q153" s="223">
        <v>0.57499999999999996</v>
      </c>
      <c r="R153" s="223">
        <f>Q153*H153</f>
        <v>16.88775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156</v>
      </c>
      <c r="AT153" s="225" t="s">
        <v>151</v>
      </c>
      <c r="AU153" s="225" t="s">
        <v>166</v>
      </c>
      <c r="AY153" s="19" t="s">
        <v>149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76</v>
      </c>
      <c r="BK153" s="226">
        <f>ROUND(I153*H153,2)</f>
        <v>0</v>
      </c>
      <c r="BL153" s="19" t="s">
        <v>156</v>
      </c>
      <c r="BM153" s="225" t="s">
        <v>490</v>
      </c>
    </row>
    <row r="154" s="2" customFormat="1">
      <c r="A154" s="40"/>
      <c r="B154" s="41"/>
      <c r="C154" s="42"/>
      <c r="D154" s="227" t="s">
        <v>158</v>
      </c>
      <c r="E154" s="42"/>
      <c r="F154" s="228" t="s">
        <v>491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158</v>
      </c>
      <c r="AU154" s="19" t="s">
        <v>166</v>
      </c>
    </row>
    <row r="155" s="2" customFormat="1">
      <c r="A155" s="40"/>
      <c r="B155" s="41"/>
      <c r="C155" s="42"/>
      <c r="D155" s="232" t="s">
        <v>164</v>
      </c>
      <c r="E155" s="42"/>
      <c r="F155" s="233" t="s">
        <v>492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164</v>
      </c>
      <c r="AU155" s="19" t="s">
        <v>166</v>
      </c>
    </row>
    <row r="156" s="14" customFormat="1">
      <c r="A156" s="14"/>
      <c r="B156" s="259"/>
      <c r="C156" s="260"/>
      <c r="D156" s="227" t="s">
        <v>438</v>
      </c>
      <c r="E156" s="261" t="s">
        <v>19</v>
      </c>
      <c r="F156" s="262" t="s">
        <v>493</v>
      </c>
      <c r="G156" s="260"/>
      <c r="H156" s="263">
        <v>29.370000000000001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438</v>
      </c>
      <c r="AU156" s="269" t="s">
        <v>166</v>
      </c>
      <c r="AV156" s="14" t="s">
        <v>78</v>
      </c>
      <c r="AW156" s="14" t="s">
        <v>31</v>
      </c>
      <c r="AX156" s="14" t="s">
        <v>69</v>
      </c>
      <c r="AY156" s="269" t="s">
        <v>149</v>
      </c>
    </row>
    <row r="157" s="15" customFormat="1">
      <c r="A157" s="15"/>
      <c r="B157" s="270"/>
      <c r="C157" s="271"/>
      <c r="D157" s="227" t="s">
        <v>438</v>
      </c>
      <c r="E157" s="272" t="s">
        <v>19</v>
      </c>
      <c r="F157" s="273" t="s">
        <v>441</v>
      </c>
      <c r="G157" s="271"/>
      <c r="H157" s="274">
        <v>29.370000000000001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0" t="s">
        <v>438</v>
      </c>
      <c r="AU157" s="280" t="s">
        <v>166</v>
      </c>
      <c r="AV157" s="15" t="s">
        <v>166</v>
      </c>
      <c r="AW157" s="15" t="s">
        <v>31</v>
      </c>
      <c r="AX157" s="15" t="s">
        <v>76</v>
      </c>
      <c r="AY157" s="280" t="s">
        <v>149</v>
      </c>
    </row>
    <row r="158" s="12" customFormat="1" ht="20.88" customHeight="1">
      <c r="A158" s="12"/>
      <c r="B158" s="198"/>
      <c r="C158" s="199"/>
      <c r="D158" s="200" t="s">
        <v>68</v>
      </c>
      <c r="E158" s="212" t="s">
        <v>494</v>
      </c>
      <c r="F158" s="212" t="s">
        <v>495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SUM(P159:P188)</f>
        <v>0</v>
      </c>
      <c r="Q158" s="206"/>
      <c r="R158" s="207">
        <f>SUM(R159:R188)</f>
        <v>12.9802544</v>
      </c>
      <c r="S158" s="206"/>
      <c r="T158" s="208">
        <f>SUM(T159:T188)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76</v>
      </c>
      <c r="AT158" s="210" t="s">
        <v>68</v>
      </c>
      <c r="AU158" s="210" t="s">
        <v>78</v>
      </c>
      <c r="AY158" s="209" t="s">
        <v>149</v>
      </c>
      <c r="BK158" s="211">
        <f>SUM(BK159:BK188)</f>
        <v>0</v>
      </c>
    </row>
    <row r="159" s="2" customFormat="1" ht="24.15" customHeight="1">
      <c r="A159" s="40"/>
      <c r="B159" s="41"/>
      <c r="C159" s="214" t="s">
        <v>185</v>
      </c>
      <c r="D159" s="214" t="s">
        <v>151</v>
      </c>
      <c r="E159" s="215" t="s">
        <v>496</v>
      </c>
      <c r="F159" s="216" t="s">
        <v>497</v>
      </c>
      <c r="G159" s="217" t="s">
        <v>320</v>
      </c>
      <c r="H159" s="218">
        <v>60.420000000000002</v>
      </c>
      <c r="I159" s="219"/>
      <c r="J159" s="220">
        <f>ROUND(I159*H159,2)</f>
        <v>0</v>
      </c>
      <c r="K159" s="216" t="s">
        <v>161</v>
      </c>
      <c r="L159" s="46"/>
      <c r="M159" s="221" t="s">
        <v>19</v>
      </c>
      <c r="N159" s="222" t="s">
        <v>40</v>
      </c>
      <c r="O159" s="86"/>
      <c r="P159" s="223">
        <f>O159*H159</f>
        <v>0</v>
      </c>
      <c r="Q159" s="223">
        <v>0.089219999999999994</v>
      </c>
      <c r="R159" s="223">
        <f>Q159*H159</f>
        <v>5.3906723999999997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156</v>
      </c>
      <c r="AT159" s="225" t="s">
        <v>151</v>
      </c>
      <c r="AU159" s="225" t="s">
        <v>166</v>
      </c>
      <c r="AY159" s="19" t="s">
        <v>149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76</v>
      </c>
      <c r="BK159" s="226">
        <f>ROUND(I159*H159,2)</f>
        <v>0</v>
      </c>
      <c r="BL159" s="19" t="s">
        <v>156</v>
      </c>
      <c r="BM159" s="225" t="s">
        <v>498</v>
      </c>
    </row>
    <row r="160" s="2" customFormat="1">
      <c r="A160" s="40"/>
      <c r="B160" s="41"/>
      <c r="C160" s="42"/>
      <c r="D160" s="227" t="s">
        <v>158</v>
      </c>
      <c r="E160" s="42"/>
      <c r="F160" s="228" t="s">
        <v>499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158</v>
      </c>
      <c r="AU160" s="19" t="s">
        <v>166</v>
      </c>
    </row>
    <row r="161" s="2" customFormat="1">
      <c r="A161" s="40"/>
      <c r="B161" s="41"/>
      <c r="C161" s="42"/>
      <c r="D161" s="232" t="s">
        <v>164</v>
      </c>
      <c r="E161" s="42"/>
      <c r="F161" s="233" t="s">
        <v>500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164</v>
      </c>
      <c r="AU161" s="19" t="s">
        <v>166</v>
      </c>
    </row>
    <row r="162" s="13" customFormat="1">
      <c r="A162" s="13"/>
      <c r="B162" s="249"/>
      <c r="C162" s="250"/>
      <c r="D162" s="227" t="s">
        <v>438</v>
      </c>
      <c r="E162" s="251" t="s">
        <v>19</v>
      </c>
      <c r="F162" s="252" t="s">
        <v>482</v>
      </c>
      <c r="G162" s="250"/>
      <c r="H162" s="251" t="s">
        <v>19</v>
      </c>
      <c r="I162" s="253"/>
      <c r="J162" s="250"/>
      <c r="K162" s="250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438</v>
      </c>
      <c r="AU162" s="258" t="s">
        <v>166</v>
      </c>
      <c r="AV162" s="13" t="s">
        <v>76</v>
      </c>
      <c r="AW162" s="13" t="s">
        <v>31</v>
      </c>
      <c r="AX162" s="13" t="s">
        <v>69</v>
      </c>
      <c r="AY162" s="258" t="s">
        <v>149</v>
      </c>
    </row>
    <row r="163" s="14" customFormat="1">
      <c r="A163" s="14"/>
      <c r="B163" s="259"/>
      <c r="C163" s="260"/>
      <c r="D163" s="227" t="s">
        <v>438</v>
      </c>
      <c r="E163" s="261" t="s">
        <v>19</v>
      </c>
      <c r="F163" s="262" t="s">
        <v>483</v>
      </c>
      <c r="G163" s="260"/>
      <c r="H163" s="263">
        <v>64.640000000000001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9" t="s">
        <v>438</v>
      </c>
      <c r="AU163" s="269" t="s">
        <v>166</v>
      </c>
      <c r="AV163" s="14" t="s">
        <v>78</v>
      </c>
      <c r="AW163" s="14" t="s">
        <v>31</v>
      </c>
      <c r="AX163" s="14" t="s">
        <v>69</v>
      </c>
      <c r="AY163" s="269" t="s">
        <v>149</v>
      </c>
    </row>
    <row r="164" s="15" customFormat="1">
      <c r="A164" s="15"/>
      <c r="B164" s="270"/>
      <c r="C164" s="271"/>
      <c r="D164" s="227" t="s">
        <v>438</v>
      </c>
      <c r="E164" s="272" t="s">
        <v>19</v>
      </c>
      <c r="F164" s="273" t="s">
        <v>441</v>
      </c>
      <c r="G164" s="271"/>
      <c r="H164" s="274">
        <v>64.640000000000001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0" t="s">
        <v>438</v>
      </c>
      <c r="AU164" s="280" t="s">
        <v>166</v>
      </c>
      <c r="AV164" s="15" t="s">
        <v>166</v>
      </c>
      <c r="AW164" s="15" t="s">
        <v>31</v>
      </c>
      <c r="AX164" s="15" t="s">
        <v>69</v>
      </c>
      <c r="AY164" s="280" t="s">
        <v>149</v>
      </c>
    </row>
    <row r="165" s="14" customFormat="1">
      <c r="A165" s="14"/>
      <c r="B165" s="259"/>
      <c r="C165" s="260"/>
      <c r="D165" s="227" t="s">
        <v>438</v>
      </c>
      <c r="E165" s="261" t="s">
        <v>19</v>
      </c>
      <c r="F165" s="262" t="s">
        <v>484</v>
      </c>
      <c r="G165" s="260"/>
      <c r="H165" s="263">
        <v>-1.5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9" t="s">
        <v>438</v>
      </c>
      <c r="AU165" s="269" t="s">
        <v>166</v>
      </c>
      <c r="AV165" s="14" t="s">
        <v>78</v>
      </c>
      <c r="AW165" s="14" t="s">
        <v>31</v>
      </c>
      <c r="AX165" s="14" t="s">
        <v>69</v>
      </c>
      <c r="AY165" s="269" t="s">
        <v>149</v>
      </c>
    </row>
    <row r="166" s="15" customFormat="1">
      <c r="A166" s="15"/>
      <c r="B166" s="270"/>
      <c r="C166" s="271"/>
      <c r="D166" s="227" t="s">
        <v>438</v>
      </c>
      <c r="E166" s="272" t="s">
        <v>19</v>
      </c>
      <c r="F166" s="273" t="s">
        <v>441</v>
      </c>
      <c r="G166" s="271"/>
      <c r="H166" s="274">
        <v>-1.5</v>
      </c>
      <c r="I166" s="275"/>
      <c r="J166" s="271"/>
      <c r="K166" s="271"/>
      <c r="L166" s="276"/>
      <c r="M166" s="277"/>
      <c r="N166" s="278"/>
      <c r="O166" s="278"/>
      <c r="P166" s="278"/>
      <c r="Q166" s="278"/>
      <c r="R166" s="278"/>
      <c r="S166" s="278"/>
      <c r="T166" s="27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0" t="s">
        <v>438</v>
      </c>
      <c r="AU166" s="280" t="s">
        <v>166</v>
      </c>
      <c r="AV166" s="15" t="s">
        <v>166</v>
      </c>
      <c r="AW166" s="15" t="s">
        <v>31</v>
      </c>
      <c r="AX166" s="15" t="s">
        <v>69</v>
      </c>
      <c r="AY166" s="280" t="s">
        <v>149</v>
      </c>
    </row>
    <row r="167" s="14" customFormat="1">
      <c r="A167" s="14"/>
      <c r="B167" s="259"/>
      <c r="C167" s="260"/>
      <c r="D167" s="227" t="s">
        <v>438</v>
      </c>
      <c r="E167" s="261" t="s">
        <v>19</v>
      </c>
      <c r="F167" s="262" t="s">
        <v>485</v>
      </c>
      <c r="G167" s="260"/>
      <c r="H167" s="263">
        <v>-4.4000000000000004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9" t="s">
        <v>438</v>
      </c>
      <c r="AU167" s="269" t="s">
        <v>166</v>
      </c>
      <c r="AV167" s="14" t="s">
        <v>78</v>
      </c>
      <c r="AW167" s="14" t="s">
        <v>31</v>
      </c>
      <c r="AX167" s="14" t="s">
        <v>69</v>
      </c>
      <c r="AY167" s="269" t="s">
        <v>149</v>
      </c>
    </row>
    <row r="168" s="15" customFormat="1">
      <c r="A168" s="15"/>
      <c r="B168" s="270"/>
      <c r="C168" s="271"/>
      <c r="D168" s="227" t="s">
        <v>438</v>
      </c>
      <c r="E168" s="272" t="s">
        <v>19</v>
      </c>
      <c r="F168" s="273" t="s">
        <v>441</v>
      </c>
      <c r="G168" s="271"/>
      <c r="H168" s="274">
        <v>-4.4000000000000004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0" t="s">
        <v>438</v>
      </c>
      <c r="AU168" s="280" t="s">
        <v>166</v>
      </c>
      <c r="AV168" s="15" t="s">
        <v>166</v>
      </c>
      <c r="AW168" s="15" t="s">
        <v>31</v>
      </c>
      <c r="AX168" s="15" t="s">
        <v>69</v>
      </c>
      <c r="AY168" s="280" t="s">
        <v>149</v>
      </c>
    </row>
    <row r="169" s="14" customFormat="1">
      <c r="A169" s="14"/>
      <c r="B169" s="259"/>
      <c r="C169" s="260"/>
      <c r="D169" s="227" t="s">
        <v>438</v>
      </c>
      <c r="E169" s="261" t="s">
        <v>19</v>
      </c>
      <c r="F169" s="262" t="s">
        <v>501</v>
      </c>
      <c r="G169" s="260"/>
      <c r="H169" s="263">
        <v>1.6799999999999999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9" t="s">
        <v>438</v>
      </c>
      <c r="AU169" s="269" t="s">
        <v>166</v>
      </c>
      <c r="AV169" s="14" t="s">
        <v>78</v>
      </c>
      <c r="AW169" s="14" t="s">
        <v>31</v>
      </c>
      <c r="AX169" s="14" t="s">
        <v>69</v>
      </c>
      <c r="AY169" s="269" t="s">
        <v>149</v>
      </c>
    </row>
    <row r="170" s="15" customFormat="1">
      <c r="A170" s="15"/>
      <c r="B170" s="270"/>
      <c r="C170" s="271"/>
      <c r="D170" s="227" t="s">
        <v>438</v>
      </c>
      <c r="E170" s="272" t="s">
        <v>19</v>
      </c>
      <c r="F170" s="273" t="s">
        <v>441</v>
      </c>
      <c r="G170" s="271"/>
      <c r="H170" s="274">
        <v>1.6799999999999999</v>
      </c>
      <c r="I170" s="275"/>
      <c r="J170" s="271"/>
      <c r="K170" s="271"/>
      <c r="L170" s="276"/>
      <c r="M170" s="277"/>
      <c r="N170" s="278"/>
      <c r="O170" s="278"/>
      <c r="P170" s="278"/>
      <c r="Q170" s="278"/>
      <c r="R170" s="278"/>
      <c r="S170" s="278"/>
      <c r="T170" s="27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0" t="s">
        <v>438</v>
      </c>
      <c r="AU170" s="280" t="s">
        <v>166</v>
      </c>
      <c r="AV170" s="15" t="s">
        <v>166</v>
      </c>
      <c r="AW170" s="15" t="s">
        <v>31</v>
      </c>
      <c r="AX170" s="15" t="s">
        <v>69</v>
      </c>
      <c r="AY170" s="280" t="s">
        <v>149</v>
      </c>
    </row>
    <row r="171" s="16" customFormat="1">
      <c r="A171" s="16"/>
      <c r="B171" s="281"/>
      <c r="C171" s="282"/>
      <c r="D171" s="227" t="s">
        <v>438</v>
      </c>
      <c r="E171" s="283" t="s">
        <v>19</v>
      </c>
      <c r="F171" s="284" t="s">
        <v>446</v>
      </c>
      <c r="G171" s="282"/>
      <c r="H171" s="285">
        <v>60.420000000000002</v>
      </c>
      <c r="I171" s="286"/>
      <c r="J171" s="282"/>
      <c r="K171" s="282"/>
      <c r="L171" s="287"/>
      <c r="M171" s="288"/>
      <c r="N171" s="289"/>
      <c r="O171" s="289"/>
      <c r="P171" s="289"/>
      <c r="Q171" s="289"/>
      <c r="R171" s="289"/>
      <c r="S171" s="289"/>
      <c r="T171" s="290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91" t="s">
        <v>438</v>
      </c>
      <c r="AU171" s="291" t="s">
        <v>166</v>
      </c>
      <c r="AV171" s="16" t="s">
        <v>156</v>
      </c>
      <c r="AW171" s="16" t="s">
        <v>31</v>
      </c>
      <c r="AX171" s="16" t="s">
        <v>76</v>
      </c>
      <c r="AY171" s="291" t="s">
        <v>149</v>
      </c>
    </row>
    <row r="172" s="2" customFormat="1" ht="16.5" customHeight="1">
      <c r="A172" s="40"/>
      <c r="B172" s="41"/>
      <c r="C172" s="234" t="s">
        <v>178</v>
      </c>
      <c r="D172" s="234" t="s">
        <v>198</v>
      </c>
      <c r="E172" s="235" t="s">
        <v>502</v>
      </c>
      <c r="F172" s="236" t="s">
        <v>503</v>
      </c>
      <c r="G172" s="237" t="s">
        <v>320</v>
      </c>
      <c r="H172" s="238">
        <v>64.614000000000004</v>
      </c>
      <c r="I172" s="239"/>
      <c r="J172" s="240">
        <f>ROUND(I172*H172,2)</f>
        <v>0</v>
      </c>
      <c r="K172" s="236" t="s">
        <v>161</v>
      </c>
      <c r="L172" s="241"/>
      <c r="M172" s="242" t="s">
        <v>19</v>
      </c>
      <c r="N172" s="243" t="s">
        <v>40</v>
      </c>
      <c r="O172" s="86"/>
      <c r="P172" s="223">
        <f>O172*H172</f>
        <v>0</v>
      </c>
      <c r="Q172" s="223">
        <v>0.113</v>
      </c>
      <c r="R172" s="223">
        <f>Q172*H172</f>
        <v>7.3013820000000003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172</v>
      </c>
      <c r="AT172" s="225" t="s">
        <v>198</v>
      </c>
      <c r="AU172" s="225" t="s">
        <v>166</v>
      </c>
      <c r="AY172" s="19" t="s">
        <v>149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76</v>
      </c>
      <c r="BK172" s="226">
        <f>ROUND(I172*H172,2)</f>
        <v>0</v>
      </c>
      <c r="BL172" s="19" t="s">
        <v>156</v>
      </c>
      <c r="BM172" s="225" t="s">
        <v>504</v>
      </c>
    </row>
    <row r="173" s="2" customFormat="1">
      <c r="A173" s="40"/>
      <c r="B173" s="41"/>
      <c r="C173" s="42"/>
      <c r="D173" s="227" t="s">
        <v>158</v>
      </c>
      <c r="E173" s="42"/>
      <c r="F173" s="228" t="s">
        <v>503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166</v>
      </c>
    </row>
    <row r="174" s="13" customFormat="1">
      <c r="A174" s="13"/>
      <c r="B174" s="249"/>
      <c r="C174" s="250"/>
      <c r="D174" s="227" t="s">
        <v>438</v>
      </c>
      <c r="E174" s="251" t="s">
        <v>19</v>
      </c>
      <c r="F174" s="252" t="s">
        <v>482</v>
      </c>
      <c r="G174" s="250"/>
      <c r="H174" s="251" t="s">
        <v>19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438</v>
      </c>
      <c r="AU174" s="258" t="s">
        <v>166</v>
      </c>
      <c r="AV174" s="13" t="s">
        <v>76</v>
      </c>
      <c r="AW174" s="13" t="s">
        <v>31</v>
      </c>
      <c r="AX174" s="13" t="s">
        <v>69</v>
      </c>
      <c r="AY174" s="258" t="s">
        <v>149</v>
      </c>
    </row>
    <row r="175" s="14" customFormat="1">
      <c r="A175" s="14"/>
      <c r="B175" s="259"/>
      <c r="C175" s="260"/>
      <c r="D175" s="227" t="s">
        <v>438</v>
      </c>
      <c r="E175" s="261" t="s">
        <v>19</v>
      </c>
      <c r="F175" s="262" t="s">
        <v>483</v>
      </c>
      <c r="G175" s="260"/>
      <c r="H175" s="263">
        <v>64.640000000000001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438</v>
      </c>
      <c r="AU175" s="269" t="s">
        <v>166</v>
      </c>
      <c r="AV175" s="14" t="s">
        <v>78</v>
      </c>
      <c r="AW175" s="14" t="s">
        <v>31</v>
      </c>
      <c r="AX175" s="14" t="s">
        <v>69</v>
      </c>
      <c r="AY175" s="269" t="s">
        <v>149</v>
      </c>
    </row>
    <row r="176" s="15" customFormat="1">
      <c r="A176" s="15"/>
      <c r="B176" s="270"/>
      <c r="C176" s="271"/>
      <c r="D176" s="227" t="s">
        <v>438</v>
      </c>
      <c r="E176" s="272" t="s">
        <v>19</v>
      </c>
      <c r="F176" s="273" t="s">
        <v>441</v>
      </c>
      <c r="G176" s="271"/>
      <c r="H176" s="274">
        <v>64.640000000000001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0" t="s">
        <v>438</v>
      </c>
      <c r="AU176" s="280" t="s">
        <v>166</v>
      </c>
      <c r="AV176" s="15" t="s">
        <v>166</v>
      </c>
      <c r="AW176" s="15" t="s">
        <v>31</v>
      </c>
      <c r="AX176" s="15" t="s">
        <v>69</v>
      </c>
      <c r="AY176" s="280" t="s">
        <v>149</v>
      </c>
    </row>
    <row r="177" s="14" customFormat="1">
      <c r="A177" s="14"/>
      <c r="B177" s="259"/>
      <c r="C177" s="260"/>
      <c r="D177" s="227" t="s">
        <v>438</v>
      </c>
      <c r="E177" s="261" t="s">
        <v>19</v>
      </c>
      <c r="F177" s="262" t="s">
        <v>484</v>
      </c>
      <c r="G177" s="260"/>
      <c r="H177" s="263">
        <v>-1.5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9" t="s">
        <v>438</v>
      </c>
      <c r="AU177" s="269" t="s">
        <v>166</v>
      </c>
      <c r="AV177" s="14" t="s">
        <v>78</v>
      </c>
      <c r="AW177" s="14" t="s">
        <v>31</v>
      </c>
      <c r="AX177" s="14" t="s">
        <v>69</v>
      </c>
      <c r="AY177" s="269" t="s">
        <v>149</v>
      </c>
    </row>
    <row r="178" s="15" customFormat="1">
      <c r="A178" s="15"/>
      <c r="B178" s="270"/>
      <c r="C178" s="271"/>
      <c r="D178" s="227" t="s">
        <v>438</v>
      </c>
      <c r="E178" s="272" t="s">
        <v>19</v>
      </c>
      <c r="F178" s="273" t="s">
        <v>441</v>
      </c>
      <c r="G178" s="271"/>
      <c r="H178" s="274">
        <v>-1.5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0" t="s">
        <v>438</v>
      </c>
      <c r="AU178" s="280" t="s">
        <v>166</v>
      </c>
      <c r="AV178" s="15" t="s">
        <v>166</v>
      </c>
      <c r="AW178" s="15" t="s">
        <v>31</v>
      </c>
      <c r="AX178" s="15" t="s">
        <v>69</v>
      </c>
      <c r="AY178" s="280" t="s">
        <v>149</v>
      </c>
    </row>
    <row r="179" s="14" customFormat="1">
      <c r="A179" s="14"/>
      <c r="B179" s="259"/>
      <c r="C179" s="260"/>
      <c r="D179" s="227" t="s">
        <v>438</v>
      </c>
      <c r="E179" s="261" t="s">
        <v>19</v>
      </c>
      <c r="F179" s="262" t="s">
        <v>485</v>
      </c>
      <c r="G179" s="260"/>
      <c r="H179" s="263">
        <v>-4.4000000000000004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9" t="s">
        <v>438</v>
      </c>
      <c r="AU179" s="269" t="s">
        <v>166</v>
      </c>
      <c r="AV179" s="14" t="s">
        <v>78</v>
      </c>
      <c r="AW179" s="14" t="s">
        <v>31</v>
      </c>
      <c r="AX179" s="14" t="s">
        <v>69</v>
      </c>
      <c r="AY179" s="269" t="s">
        <v>149</v>
      </c>
    </row>
    <row r="180" s="15" customFormat="1">
      <c r="A180" s="15"/>
      <c r="B180" s="270"/>
      <c r="C180" s="271"/>
      <c r="D180" s="227" t="s">
        <v>438</v>
      </c>
      <c r="E180" s="272" t="s">
        <v>19</v>
      </c>
      <c r="F180" s="273" t="s">
        <v>441</v>
      </c>
      <c r="G180" s="271"/>
      <c r="H180" s="274">
        <v>-4.4000000000000004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0" t="s">
        <v>438</v>
      </c>
      <c r="AU180" s="280" t="s">
        <v>166</v>
      </c>
      <c r="AV180" s="15" t="s">
        <v>166</v>
      </c>
      <c r="AW180" s="15" t="s">
        <v>31</v>
      </c>
      <c r="AX180" s="15" t="s">
        <v>69</v>
      </c>
      <c r="AY180" s="280" t="s">
        <v>149</v>
      </c>
    </row>
    <row r="181" s="16" customFormat="1">
      <c r="A181" s="16"/>
      <c r="B181" s="281"/>
      <c r="C181" s="282"/>
      <c r="D181" s="227" t="s">
        <v>438</v>
      </c>
      <c r="E181" s="283" t="s">
        <v>19</v>
      </c>
      <c r="F181" s="284" t="s">
        <v>446</v>
      </c>
      <c r="G181" s="282"/>
      <c r="H181" s="285">
        <v>58.740000000000002</v>
      </c>
      <c r="I181" s="286"/>
      <c r="J181" s="282"/>
      <c r="K181" s="282"/>
      <c r="L181" s="287"/>
      <c r="M181" s="288"/>
      <c r="N181" s="289"/>
      <c r="O181" s="289"/>
      <c r="P181" s="289"/>
      <c r="Q181" s="289"/>
      <c r="R181" s="289"/>
      <c r="S181" s="289"/>
      <c r="T181" s="290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91" t="s">
        <v>438</v>
      </c>
      <c r="AU181" s="291" t="s">
        <v>166</v>
      </c>
      <c r="AV181" s="16" t="s">
        <v>156</v>
      </c>
      <c r="AW181" s="16" t="s">
        <v>31</v>
      </c>
      <c r="AX181" s="16" t="s">
        <v>76</v>
      </c>
      <c r="AY181" s="291" t="s">
        <v>149</v>
      </c>
    </row>
    <row r="182" s="14" customFormat="1">
      <c r="A182" s="14"/>
      <c r="B182" s="259"/>
      <c r="C182" s="260"/>
      <c r="D182" s="227" t="s">
        <v>438</v>
      </c>
      <c r="E182" s="260"/>
      <c r="F182" s="262" t="s">
        <v>505</v>
      </c>
      <c r="G182" s="260"/>
      <c r="H182" s="263">
        <v>64.614000000000004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9" t="s">
        <v>438</v>
      </c>
      <c r="AU182" s="269" t="s">
        <v>166</v>
      </c>
      <c r="AV182" s="14" t="s">
        <v>78</v>
      </c>
      <c r="AW182" s="14" t="s">
        <v>4</v>
      </c>
      <c r="AX182" s="14" t="s">
        <v>76</v>
      </c>
      <c r="AY182" s="269" t="s">
        <v>149</v>
      </c>
    </row>
    <row r="183" s="2" customFormat="1" ht="24.15" customHeight="1">
      <c r="A183" s="40"/>
      <c r="B183" s="41"/>
      <c r="C183" s="234" t="s">
        <v>212</v>
      </c>
      <c r="D183" s="234" t="s">
        <v>198</v>
      </c>
      <c r="E183" s="235" t="s">
        <v>506</v>
      </c>
      <c r="F183" s="236" t="s">
        <v>507</v>
      </c>
      <c r="G183" s="237" t="s">
        <v>320</v>
      </c>
      <c r="H183" s="238">
        <v>2.2000000000000002</v>
      </c>
      <c r="I183" s="239"/>
      <c r="J183" s="240">
        <f>ROUND(I183*H183,2)</f>
        <v>0</v>
      </c>
      <c r="K183" s="236" t="s">
        <v>161</v>
      </c>
      <c r="L183" s="241"/>
      <c r="M183" s="242" t="s">
        <v>19</v>
      </c>
      <c r="N183" s="243" t="s">
        <v>40</v>
      </c>
      <c r="O183" s="86"/>
      <c r="P183" s="223">
        <f>O183*H183</f>
        <v>0</v>
      </c>
      <c r="Q183" s="223">
        <v>0.13100000000000001</v>
      </c>
      <c r="R183" s="223">
        <f>Q183*H183</f>
        <v>0.28820000000000001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172</v>
      </c>
      <c r="AT183" s="225" t="s">
        <v>198</v>
      </c>
      <c r="AU183" s="225" t="s">
        <v>166</v>
      </c>
      <c r="AY183" s="19" t="s">
        <v>149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76</v>
      </c>
      <c r="BK183" s="226">
        <f>ROUND(I183*H183,2)</f>
        <v>0</v>
      </c>
      <c r="BL183" s="19" t="s">
        <v>156</v>
      </c>
      <c r="BM183" s="225" t="s">
        <v>508</v>
      </c>
    </row>
    <row r="184" s="2" customFormat="1">
      <c r="A184" s="40"/>
      <c r="B184" s="41"/>
      <c r="C184" s="42"/>
      <c r="D184" s="227" t="s">
        <v>158</v>
      </c>
      <c r="E184" s="42"/>
      <c r="F184" s="228" t="s">
        <v>507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158</v>
      </c>
      <c r="AU184" s="19" t="s">
        <v>166</v>
      </c>
    </row>
    <row r="185" s="14" customFormat="1">
      <c r="A185" s="14"/>
      <c r="B185" s="259"/>
      <c r="C185" s="260"/>
      <c r="D185" s="227" t="s">
        <v>438</v>
      </c>
      <c r="E185" s="261" t="s">
        <v>19</v>
      </c>
      <c r="F185" s="262" t="s">
        <v>509</v>
      </c>
      <c r="G185" s="260"/>
      <c r="H185" s="263">
        <v>2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9" t="s">
        <v>438</v>
      </c>
      <c r="AU185" s="269" t="s">
        <v>166</v>
      </c>
      <c r="AV185" s="14" t="s">
        <v>78</v>
      </c>
      <c r="AW185" s="14" t="s">
        <v>31</v>
      </c>
      <c r="AX185" s="14" t="s">
        <v>69</v>
      </c>
      <c r="AY185" s="269" t="s">
        <v>149</v>
      </c>
    </row>
    <row r="186" s="15" customFormat="1">
      <c r="A186" s="15"/>
      <c r="B186" s="270"/>
      <c r="C186" s="271"/>
      <c r="D186" s="227" t="s">
        <v>438</v>
      </c>
      <c r="E186" s="272" t="s">
        <v>19</v>
      </c>
      <c r="F186" s="273" t="s">
        <v>441</v>
      </c>
      <c r="G186" s="271"/>
      <c r="H186" s="274">
        <v>2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0" t="s">
        <v>438</v>
      </c>
      <c r="AU186" s="280" t="s">
        <v>166</v>
      </c>
      <c r="AV186" s="15" t="s">
        <v>166</v>
      </c>
      <c r="AW186" s="15" t="s">
        <v>31</v>
      </c>
      <c r="AX186" s="15" t="s">
        <v>69</v>
      </c>
      <c r="AY186" s="280" t="s">
        <v>149</v>
      </c>
    </row>
    <row r="187" s="16" customFormat="1">
      <c r="A187" s="16"/>
      <c r="B187" s="281"/>
      <c r="C187" s="282"/>
      <c r="D187" s="227" t="s">
        <v>438</v>
      </c>
      <c r="E187" s="283" t="s">
        <v>19</v>
      </c>
      <c r="F187" s="284" t="s">
        <v>446</v>
      </c>
      <c r="G187" s="282"/>
      <c r="H187" s="285">
        <v>2</v>
      </c>
      <c r="I187" s="286"/>
      <c r="J187" s="282"/>
      <c r="K187" s="282"/>
      <c r="L187" s="287"/>
      <c r="M187" s="288"/>
      <c r="N187" s="289"/>
      <c r="O187" s="289"/>
      <c r="P187" s="289"/>
      <c r="Q187" s="289"/>
      <c r="R187" s="289"/>
      <c r="S187" s="289"/>
      <c r="T187" s="290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91" t="s">
        <v>438</v>
      </c>
      <c r="AU187" s="291" t="s">
        <v>166</v>
      </c>
      <c r="AV187" s="16" t="s">
        <v>156</v>
      </c>
      <c r="AW187" s="16" t="s">
        <v>31</v>
      </c>
      <c r="AX187" s="16" t="s">
        <v>76</v>
      </c>
      <c r="AY187" s="291" t="s">
        <v>149</v>
      </c>
    </row>
    <row r="188" s="14" customFormat="1">
      <c r="A188" s="14"/>
      <c r="B188" s="259"/>
      <c r="C188" s="260"/>
      <c r="D188" s="227" t="s">
        <v>438</v>
      </c>
      <c r="E188" s="260"/>
      <c r="F188" s="262" t="s">
        <v>510</v>
      </c>
      <c r="G188" s="260"/>
      <c r="H188" s="263">
        <v>2.2000000000000002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9" t="s">
        <v>438</v>
      </c>
      <c r="AU188" s="269" t="s">
        <v>166</v>
      </c>
      <c r="AV188" s="14" t="s">
        <v>78</v>
      </c>
      <c r="AW188" s="14" t="s">
        <v>4</v>
      </c>
      <c r="AX188" s="14" t="s">
        <v>76</v>
      </c>
      <c r="AY188" s="269" t="s">
        <v>149</v>
      </c>
    </row>
    <row r="189" s="12" customFormat="1" ht="22.8" customHeight="1">
      <c r="A189" s="12"/>
      <c r="B189" s="198"/>
      <c r="C189" s="199"/>
      <c r="D189" s="200" t="s">
        <v>68</v>
      </c>
      <c r="E189" s="212" t="s">
        <v>185</v>
      </c>
      <c r="F189" s="212" t="s">
        <v>511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P190</f>
        <v>0</v>
      </c>
      <c r="Q189" s="206"/>
      <c r="R189" s="207">
        <f>R190</f>
        <v>3.1098708000000004</v>
      </c>
      <c r="S189" s="206"/>
      <c r="T189" s="20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76</v>
      </c>
      <c r="AT189" s="210" t="s">
        <v>68</v>
      </c>
      <c r="AU189" s="210" t="s">
        <v>76</v>
      </c>
      <c r="AY189" s="209" t="s">
        <v>149</v>
      </c>
      <c r="BK189" s="211">
        <f>BK190</f>
        <v>0</v>
      </c>
    </row>
    <row r="190" s="12" customFormat="1" ht="20.88" customHeight="1">
      <c r="A190" s="12"/>
      <c r="B190" s="198"/>
      <c r="C190" s="199"/>
      <c r="D190" s="200" t="s">
        <v>68</v>
      </c>
      <c r="E190" s="212" t="s">
        <v>512</v>
      </c>
      <c r="F190" s="212" t="s">
        <v>513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SUM(P191:P207)</f>
        <v>0</v>
      </c>
      <c r="Q190" s="206"/>
      <c r="R190" s="207">
        <f>SUM(R191:R207)</f>
        <v>3.1098708000000004</v>
      </c>
      <c r="S190" s="206"/>
      <c r="T190" s="208">
        <f>SUM(T191:T207)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76</v>
      </c>
      <c r="AT190" s="210" t="s">
        <v>68</v>
      </c>
      <c r="AU190" s="210" t="s">
        <v>78</v>
      </c>
      <c r="AY190" s="209" t="s">
        <v>149</v>
      </c>
      <c r="BK190" s="211">
        <f>SUM(BK191:BK207)</f>
        <v>0</v>
      </c>
    </row>
    <row r="191" s="2" customFormat="1" ht="33" customHeight="1">
      <c r="A191" s="40"/>
      <c r="B191" s="41"/>
      <c r="C191" s="214" t="s">
        <v>218</v>
      </c>
      <c r="D191" s="214" t="s">
        <v>151</v>
      </c>
      <c r="E191" s="215" t="s">
        <v>514</v>
      </c>
      <c r="F191" s="216" t="s">
        <v>515</v>
      </c>
      <c r="G191" s="217" t="s">
        <v>228</v>
      </c>
      <c r="H191" s="218">
        <v>16.5</v>
      </c>
      <c r="I191" s="219"/>
      <c r="J191" s="220">
        <f>ROUND(I191*H191,2)</f>
        <v>0</v>
      </c>
      <c r="K191" s="216" t="s">
        <v>161</v>
      </c>
      <c r="L191" s="46"/>
      <c r="M191" s="221" t="s">
        <v>19</v>
      </c>
      <c r="N191" s="222" t="s">
        <v>40</v>
      </c>
      <c r="O191" s="86"/>
      <c r="P191" s="223">
        <f>O191*H191</f>
        <v>0</v>
      </c>
      <c r="Q191" s="223">
        <v>0.1295</v>
      </c>
      <c r="R191" s="223">
        <f>Q191*H191</f>
        <v>2.1367500000000001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156</v>
      </c>
      <c r="AT191" s="225" t="s">
        <v>151</v>
      </c>
      <c r="AU191" s="225" t="s">
        <v>166</v>
      </c>
      <c r="AY191" s="19" t="s">
        <v>149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76</v>
      </c>
      <c r="BK191" s="226">
        <f>ROUND(I191*H191,2)</f>
        <v>0</v>
      </c>
      <c r="BL191" s="19" t="s">
        <v>156</v>
      </c>
      <c r="BM191" s="225" t="s">
        <v>516</v>
      </c>
    </row>
    <row r="192" s="2" customFormat="1">
      <c r="A192" s="40"/>
      <c r="B192" s="41"/>
      <c r="C192" s="42"/>
      <c r="D192" s="227" t="s">
        <v>158</v>
      </c>
      <c r="E192" s="42"/>
      <c r="F192" s="228" t="s">
        <v>517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158</v>
      </c>
      <c r="AU192" s="19" t="s">
        <v>166</v>
      </c>
    </row>
    <row r="193" s="2" customFormat="1">
      <c r="A193" s="40"/>
      <c r="B193" s="41"/>
      <c r="C193" s="42"/>
      <c r="D193" s="232" t="s">
        <v>164</v>
      </c>
      <c r="E193" s="42"/>
      <c r="F193" s="233" t="s">
        <v>518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164</v>
      </c>
      <c r="AU193" s="19" t="s">
        <v>166</v>
      </c>
    </row>
    <row r="194" s="13" customFormat="1">
      <c r="A194" s="13"/>
      <c r="B194" s="249"/>
      <c r="C194" s="250"/>
      <c r="D194" s="227" t="s">
        <v>438</v>
      </c>
      <c r="E194" s="251" t="s">
        <v>19</v>
      </c>
      <c r="F194" s="252" t="s">
        <v>519</v>
      </c>
      <c r="G194" s="250"/>
      <c r="H194" s="251" t="s">
        <v>19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8" t="s">
        <v>438</v>
      </c>
      <c r="AU194" s="258" t="s">
        <v>166</v>
      </c>
      <c r="AV194" s="13" t="s">
        <v>76</v>
      </c>
      <c r="AW194" s="13" t="s">
        <v>31</v>
      </c>
      <c r="AX194" s="13" t="s">
        <v>69</v>
      </c>
      <c r="AY194" s="258" t="s">
        <v>149</v>
      </c>
    </row>
    <row r="195" s="14" customFormat="1">
      <c r="A195" s="14"/>
      <c r="B195" s="259"/>
      <c r="C195" s="260"/>
      <c r="D195" s="227" t="s">
        <v>438</v>
      </c>
      <c r="E195" s="261" t="s">
        <v>19</v>
      </c>
      <c r="F195" s="262" t="s">
        <v>520</v>
      </c>
      <c r="G195" s="260"/>
      <c r="H195" s="263">
        <v>8.5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9" t="s">
        <v>438</v>
      </c>
      <c r="AU195" s="269" t="s">
        <v>166</v>
      </c>
      <c r="AV195" s="14" t="s">
        <v>78</v>
      </c>
      <c r="AW195" s="14" t="s">
        <v>31</v>
      </c>
      <c r="AX195" s="14" t="s">
        <v>69</v>
      </c>
      <c r="AY195" s="269" t="s">
        <v>149</v>
      </c>
    </row>
    <row r="196" s="15" customFormat="1">
      <c r="A196" s="15"/>
      <c r="B196" s="270"/>
      <c r="C196" s="271"/>
      <c r="D196" s="227" t="s">
        <v>438</v>
      </c>
      <c r="E196" s="272" t="s">
        <v>19</v>
      </c>
      <c r="F196" s="273" t="s">
        <v>441</v>
      </c>
      <c r="G196" s="271"/>
      <c r="H196" s="274">
        <v>8.5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0" t="s">
        <v>438</v>
      </c>
      <c r="AU196" s="280" t="s">
        <v>166</v>
      </c>
      <c r="AV196" s="15" t="s">
        <v>166</v>
      </c>
      <c r="AW196" s="15" t="s">
        <v>31</v>
      </c>
      <c r="AX196" s="15" t="s">
        <v>69</v>
      </c>
      <c r="AY196" s="280" t="s">
        <v>149</v>
      </c>
    </row>
    <row r="197" s="14" customFormat="1">
      <c r="A197" s="14"/>
      <c r="B197" s="259"/>
      <c r="C197" s="260"/>
      <c r="D197" s="227" t="s">
        <v>438</v>
      </c>
      <c r="E197" s="261" t="s">
        <v>19</v>
      </c>
      <c r="F197" s="262" t="s">
        <v>521</v>
      </c>
      <c r="G197" s="260"/>
      <c r="H197" s="263">
        <v>8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9" t="s">
        <v>438</v>
      </c>
      <c r="AU197" s="269" t="s">
        <v>166</v>
      </c>
      <c r="AV197" s="14" t="s">
        <v>78</v>
      </c>
      <c r="AW197" s="14" t="s">
        <v>31</v>
      </c>
      <c r="AX197" s="14" t="s">
        <v>69</v>
      </c>
      <c r="AY197" s="269" t="s">
        <v>149</v>
      </c>
    </row>
    <row r="198" s="15" customFormat="1">
      <c r="A198" s="15"/>
      <c r="B198" s="270"/>
      <c r="C198" s="271"/>
      <c r="D198" s="227" t="s">
        <v>438</v>
      </c>
      <c r="E198" s="272" t="s">
        <v>19</v>
      </c>
      <c r="F198" s="273" t="s">
        <v>441</v>
      </c>
      <c r="G198" s="271"/>
      <c r="H198" s="274">
        <v>8</v>
      </c>
      <c r="I198" s="275"/>
      <c r="J198" s="271"/>
      <c r="K198" s="271"/>
      <c r="L198" s="276"/>
      <c r="M198" s="277"/>
      <c r="N198" s="278"/>
      <c r="O198" s="278"/>
      <c r="P198" s="278"/>
      <c r="Q198" s="278"/>
      <c r="R198" s="278"/>
      <c r="S198" s="278"/>
      <c r="T198" s="27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0" t="s">
        <v>438</v>
      </c>
      <c r="AU198" s="280" t="s">
        <v>166</v>
      </c>
      <c r="AV198" s="15" t="s">
        <v>166</v>
      </c>
      <c r="AW198" s="15" t="s">
        <v>31</v>
      </c>
      <c r="AX198" s="15" t="s">
        <v>69</v>
      </c>
      <c r="AY198" s="280" t="s">
        <v>149</v>
      </c>
    </row>
    <row r="199" s="16" customFormat="1">
      <c r="A199" s="16"/>
      <c r="B199" s="281"/>
      <c r="C199" s="282"/>
      <c r="D199" s="227" t="s">
        <v>438</v>
      </c>
      <c r="E199" s="283" t="s">
        <v>19</v>
      </c>
      <c r="F199" s="284" t="s">
        <v>446</v>
      </c>
      <c r="G199" s="282"/>
      <c r="H199" s="285">
        <v>16.5</v>
      </c>
      <c r="I199" s="286"/>
      <c r="J199" s="282"/>
      <c r="K199" s="282"/>
      <c r="L199" s="287"/>
      <c r="M199" s="288"/>
      <c r="N199" s="289"/>
      <c r="O199" s="289"/>
      <c r="P199" s="289"/>
      <c r="Q199" s="289"/>
      <c r="R199" s="289"/>
      <c r="S199" s="289"/>
      <c r="T199" s="290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91" t="s">
        <v>438</v>
      </c>
      <c r="AU199" s="291" t="s">
        <v>166</v>
      </c>
      <c r="AV199" s="16" t="s">
        <v>156</v>
      </c>
      <c r="AW199" s="16" t="s">
        <v>31</v>
      </c>
      <c r="AX199" s="16" t="s">
        <v>76</v>
      </c>
      <c r="AY199" s="291" t="s">
        <v>149</v>
      </c>
    </row>
    <row r="200" s="2" customFormat="1" ht="16.5" customHeight="1">
      <c r="A200" s="40"/>
      <c r="B200" s="41"/>
      <c r="C200" s="234" t="s">
        <v>269</v>
      </c>
      <c r="D200" s="234" t="s">
        <v>198</v>
      </c>
      <c r="E200" s="235" t="s">
        <v>522</v>
      </c>
      <c r="F200" s="236" t="s">
        <v>523</v>
      </c>
      <c r="G200" s="237" t="s">
        <v>228</v>
      </c>
      <c r="H200" s="238">
        <v>17.34</v>
      </c>
      <c r="I200" s="239"/>
      <c r="J200" s="240">
        <f>ROUND(I200*H200,2)</f>
        <v>0</v>
      </c>
      <c r="K200" s="236" t="s">
        <v>161</v>
      </c>
      <c r="L200" s="241"/>
      <c r="M200" s="242" t="s">
        <v>19</v>
      </c>
      <c r="N200" s="243" t="s">
        <v>40</v>
      </c>
      <c r="O200" s="86"/>
      <c r="P200" s="223">
        <f>O200*H200</f>
        <v>0</v>
      </c>
      <c r="Q200" s="223">
        <v>0.056120000000000003</v>
      </c>
      <c r="R200" s="223">
        <f>Q200*H200</f>
        <v>0.97312080000000001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172</v>
      </c>
      <c r="AT200" s="225" t="s">
        <v>198</v>
      </c>
      <c r="AU200" s="225" t="s">
        <v>166</v>
      </c>
      <c r="AY200" s="19" t="s">
        <v>149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76</v>
      </c>
      <c r="BK200" s="226">
        <f>ROUND(I200*H200,2)</f>
        <v>0</v>
      </c>
      <c r="BL200" s="19" t="s">
        <v>156</v>
      </c>
      <c r="BM200" s="225" t="s">
        <v>524</v>
      </c>
    </row>
    <row r="201" s="2" customFormat="1">
      <c r="A201" s="40"/>
      <c r="B201" s="41"/>
      <c r="C201" s="42"/>
      <c r="D201" s="227" t="s">
        <v>158</v>
      </c>
      <c r="E201" s="42"/>
      <c r="F201" s="228" t="s">
        <v>523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166</v>
      </c>
    </row>
    <row r="202" s="14" customFormat="1">
      <c r="A202" s="14"/>
      <c r="B202" s="259"/>
      <c r="C202" s="260"/>
      <c r="D202" s="227" t="s">
        <v>438</v>
      </c>
      <c r="E202" s="261" t="s">
        <v>19</v>
      </c>
      <c r="F202" s="262" t="s">
        <v>185</v>
      </c>
      <c r="G202" s="260"/>
      <c r="H202" s="263">
        <v>9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9" t="s">
        <v>438</v>
      </c>
      <c r="AU202" s="269" t="s">
        <v>166</v>
      </c>
      <c r="AV202" s="14" t="s">
        <v>78</v>
      </c>
      <c r="AW202" s="14" t="s">
        <v>31</v>
      </c>
      <c r="AX202" s="14" t="s">
        <v>69</v>
      </c>
      <c r="AY202" s="269" t="s">
        <v>149</v>
      </c>
    </row>
    <row r="203" s="15" customFormat="1">
      <c r="A203" s="15"/>
      <c r="B203" s="270"/>
      <c r="C203" s="271"/>
      <c r="D203" s="227" t="s">
        <v>438</v>
      </c>
      <c r="E203" s="272" t="s">
        <v>19</v>
      </c>
      <c r="F203" s="273" t="s">
        <v>441</v>
      </c>
      <c r="G203" s="271"/>
      <c r="H203" s="274">
        <v>9</v>
      </c>
      <c r="I203" s="275"/>
      <c r="J203" s="271"/>
      <c r="K203" s="271"/>
      <c r="L203" s="276"/>
      <c r="M203" s="277"/>
      <c r="N203" s="278"/>
      <c r="O203" s="278"/>
      <c r="P203" s="278"/>
      <c r="Q203" s="278"/>
      <c r="R203" s="278"/>
      <c r="S203" s="278"/>
      <c r="T203" s="27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0" t="s">
        <v>438</v>
      </c>
      <c r="AU203" s="280" t="s">
        <v>166</v>
      </c>
      <c r="AV203" s="15" t="s">
        <v>166</v>
      </c>
      <c r="AW203" s="15" t="s">
        <v>31</v>
      </c>
      <c r="AX203" s="15" t="s">
        <v>69</v>
      </c>
      <c r="AY203" s="280" t="s">
        <v>149</v>
      </c>
    </row>
    <row r="204" s="14" customFormat="1">
      <c r="A204" s="14"/>
      <c r="B204" s="259"/>
      <c r="C204" s="260"/>
      <c r="D204" s="227" t="s">
        <v>438</v>
      </c>
      <c r="E204" s="261" t="s">
        <v>19</v>
      </c>
      <c r="F204" s="262" t="s">
        <v>172</v>
      </c>
      <c r="G204" s="260"/>
      <c r="H204" s="263">
        <v>8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9" t="s">
        <v>438</v>
      </c>
      <c r="AU204" s="269" t="s">
        <v>166</v>
      </c>
      <c r="AV204" s="14" t="s">
        <v>78</v>
      </c>
      <c r="AW204" s="14" t="s">
        <v>31</v>
      </c>
      <c r="AX204" s="14" t="s">
        <v>69</v>
      </c>
      <c r="AY204" s="269" t="s">
        <v>149</v>
      </c>
    </row>
    <row r="205" s="15" customFormat="1">
      <c r="A205" s="15"/>
      <c r="B205" s="270"/>
      <c r="C205" s="271"/>
      <c r="D205" s="227" t="s">
        <v>438</v>
      </c>
      <c r="E205" s="272" t="s">
        <v>19</v>
      </c>
      <c r="F205" s="273" t="s">
        <v>441</v>
      </c>
      <c r="G205" s="271"/>
      <c r="H205" s="274">
        <v>8</v>
      </c>
      <c r="I205" s="275"/>
      <c r="J205" s="271"/>
      <c r="K205" s="271"/>
      <c r="L205" s="276"/>
      <c r="M205" s="277"/>
      <c r="N205" s="278"/>
      <c r="O205" s="278"/>
      <c r="P205" s="278"/>
      <c r="Q205" s="278"/>
      <c r="R205" s="278"/>
      <c r="S205" s="278"/>
      <c r="T205" s="27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0" t="s">
        <v>438</v>
      </c>
      <c r="AU205" s="280" t="s">
        <v>166</v>
      </c>
      <c r="AV205" s="15" t="s">
        <v>166</v>
      </c>
      <c r="AW205" s="15" t="s">
        <v>31</v>
      </c>
      <c r="AX205" s="15" t="s">
        <v>69</v>
      </c>
      <c r="AY205" s="280" t="s">
        <v>149</v>
      </c>
    </row>
    <row r="206" s="16" customFormat="1">
      <c r="A206" s="16"/>
      <c r="B206" s="281"/>
      <c r="C206" s="282"/>
      <c r="D206" s="227" t="s">
        <v>438</v>
      </c>
      <c r="E206" s="283" t="s">
        <v>19</v>
      </c>
      <c r="F206" s="284" t="s">
        <v>446</v>
      </c>
      <c r="G206" s="282"/>
      <c r="H206" s="285">
        <v>17</v>
      </c>
      <c r="I206" s="286"/>
      <c r="J206" s="282"/>
      <c r="K206" s="282"/>
      <c r="L206" s="287"/>
      <c r="M206" s="288"/>
      <c r="N206" s="289"/>
      <c r="O206" s="289"/>
      <c r="P206" s="289"/>
      <c r="Q206" s="289"/>
      <c r="R206" s="289"/>
      <c r="S206" s="289"/>
      <c r="T206" s="290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91" t="s">
        <v>438</v>
      </c>
      <c r="AU206" s="291" t="s">
        <v>166</v>
      </c>
      <c r="AV206" s="16" t="s">
        <v>156</v>
      </c>
      <c r="AW206" s="16" t="s">
        <v>31</v>
      </c>
      <c r="AX206" s="16" t="s">
        <v>76</v>
      </c>
      <c r="AY206" s="291" t="s">
        <v>149</v>
      </c>
    </row>
    <row r="207" s="14" customFormat="1">
      <c r="A207" s="14"/>
      <c r="B207" s="259"/>
      <c r="C207" s="260"/>
      <c r="D207" s="227" t="s">
        <v>438</v>
      </c>
      <c r="E207" s="260"/>
      <c r="F207" s="262" t="s">
        <v>525</v>
      </c>
      <c r="G207" s="260"/>
      <c r="H207" s="263">
        <v>17.34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9" t="s">
        <v>438</v>
      </c>
      <c r="AU207" s="269" t="s">
        <v>166</v>
      </c>
      <c r="AV207" s="14" t="s">
        <v>78</v>
      </c>
      <c r="AW207" s="14" t="s">
        <v>4</v>
      </c>
      <c r="AX207" s="14" t="s">
        <v>76</v>
      </c>
      <c r="AY207" s="269" t="s">
        <v>149</v>
      </c>
    </row>
    <row r="208" s="12" customFormat="1" ht="22.8" customHeight="1">
      <c r="A208" s="12"/>
      <c r="B208" s="198"/>
      <c r="C208" s="199"/>
      <c r="D208" s="200" t="s">
        <v>68</v>
      </c>
      <c r="E208" s="212" t="s">
        <v>378</v>
      </c>
      <c r="F208" s="212" t="s">
        <v>379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SUM(P209:P211)</f>
        <v>0</v>
      </c>
      <c r="Q208" s="206"/>
      <c r="R208" s="207">
        <f>SUM(R209:R211)</f>
        <v>0</v>
      </c>
      <c r="S208" s="206"/>
      <c r="T208" s="208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76</v>
      </c>
      <c r="AT208" s="210" t="s">
        <v>68</v>
      </c>
      <c r="AU208" s="210" t="s">
        <v>76</v>
      </c>
      <c r="AY208" s="209" t="s">
        <v>149</v>
      </c>
      <c r="BK208" s="211">
        <f>SUM(BK209:BK211)</f>
        <v>0</v>
      </c>
    </row>
    <row r="209" s="2" customFormat="1" ht="24.15" customHeight="1">
      <c r="A209" s="40"/>
      <c r="B209" s="41"/>
      <c r="C209" s="214" t="s">
        <v>275</v>
      </c>
      <c r="D209" s="214" t="s">
        <v>151</v>
      </c>
      <c r="E209" s="215" t="s">
        <v>526</v>
      </c>
      <c r="F209" s="216" t="s">
        <v>527</v>
      </c>
      <c r="G209" s="217" t="s">
        <v>181</v>
      </c>
      <c r="H209" s="218">
        <v>68.204999999999998</v>
      </c>
      <c r="I209" s="219"/>
      <c r="J209" s="220">
        <f>ROUND(I209*H209,2)</f>
        <v>0</v>
      </c>
      <c r="K209" s="216" t="s">
        <v>161</v>
      </c>
      <c r="L209" s="46"/>
      <c r="M209" s="221" t="s">
        <v>19</v>
      </c>
      <c r="N209" s="222" t="s">
        <v>40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156</v>
      </c>
      <c r="AT209" s="225" t="s">
        <v>151</v>
      </c>
      <c r="AU209" s="225" t="s">
        <v>78</v>
      </c>
      <c r="AY209" s="19" t="s">
        <v>149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76</v>
      </c>
      <c r="BK209" s="226">
        <f>ROUND(I209*H209,2)</f>
        <v>0</v>
      </c>
      <c r="BL209" s="19" t="s">
        <v>156</v>
      </c>
      <c r="BM209" s="225" t="s">
        <v>528</v>
      </c>
    </row>
    <row r="210" s="2" customFormat="1">
      <c r="A210" s="40"/>
      <c r="B210" s="41"/>
      <c r="C210" s="42"/>
      <c r="D210" s="227" t="s">
        <v>158</v>
      </c>
      <c r="E210" s="42"/>
      <c r="F210" s="228" t="s">
        <v>529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158</v>
      </c>
      <c r="AU210" s="19" t="s">
        <v>78</v>
      </c>
    </row>
    <row r="211" s="2" customFormat="1">
      <c r="A211" s="40"/>
      <c r="B211" s="41"/>
      <c r="C211" s="42"/>
      <c r="D211" s="232" t="s">
        <v>164</v>
      </c>
      <c r="E211" s="42"/>
      <c r="F211" s="233" t="s">
        <v>530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164</v>
      </c>
      <c r="AU211" s="19" t="s">
        <v>78</v>
      </c>
    </row>
    <row r="212" s="12" customFormat="1" ht="25.92" customHeight="1">
      <c r="A212" s="12"/>
      <c r="B212" s="198"/>
      <c r="C212" s="199"/>
      <c r="D212" s="200" t="s">
        <v>68</v>
      </c>
      <c r="E212" s="201" t="s">
        <v>531</v>
      </c>
      <c r="F212" s="201" t="s">
        <v>532</v>
      </c>
      <c r="G212" s="199"/>
      <c r="H212" s="199"/>
      <c r="I212" s="202"/>
      <c r="J212" s="203">
        <f>BK212</f>
        <v>0</v>
      </c>
      <c r="K212" s="199"/>
      <c r="L212" s="204"/>
      <c r="M212" s="205"/>
      <c r="N212" s="206"/>
      <c r="O212" s="206"/>
      <c r="P212" s="207">
        <f>SUM(P213:P217)</f>
        <v>0</v>
      </c>
      <c r="Q212" s="206"/>
      <c r="R212" s="207">
        <f>SUM(R213:R217)</f>
        <v>0</v>
      </c>
      <c r="S212" s="206"/>
      <c r="T212" s="208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156</v>
      </c>
      <c r="AT212" s="210" t="s">
        <v>68</v>
      </c>
      <c r="AU212" s="210" t="s">
        <v>69</v>
      </c>
      <c r="AY212" s="209" t="s">
        <v>149</v>
      </c>
      <c r="BK212" s="211">
        <f>SUM(BK213:BK217)</f>
        <v>0</v>
      </c>
    </row>
    <row r="213" s="2" customFormat="1" ht="16.5" customHeight="1">
      <c r="A213" s="40"/>
      <c r="B213" s="41"/>
      <c r="C213" s="214" t="s">
        <v>8</v>
      </c>
      <c r="D213" s="214" t="s">
        <v>151</v>
      </c>
      <c r="E213" s="215" t="s">
        <v>533</v>
      </c>
      <c r="F213" s="216" t="s">
        <v>534</v>
      </c>
      <c r="G213" s="217" t="s">
        <v>333</v>
      </c>
      <c r="H213" s="218">
        <v>15</v>
      </c>
      <c r="I213" s="219"/>
      <c r="J213" s="220">
        <f>ROUND(I213*H213,2)</f>
        <v>0</v>
      </c>
      <c r="K213" s="216" t="s">
        <v>161</v>
      </c>
      <c r="L213" s="46"/>
      <c r="M213" s="221" t="s">
        <v>19</v>
      </c>
      <c r="N213" s="222" t="s">
        <v>40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535</v>
      </c>
      <c r="AT213" s="225" t="s">
        <v>151</v>
      </c>
      <c r="AU213" s="225" t="s">
        <v>76</v>
      </c>
      <c r="AY213" s="19" t="s">
        <v>149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76</v>
      </c>
      <c r="BK213" s="226">
        <f>ROUND(I213*H213,2)</f>
        <v>0</v>
      </c>
      <c r="BL213" s="19" t="s">
        <v>535</v>
      </c>
      <c r="BM213" s="225" t="s">
        <v>536</v>
      </c>
    </row>
    <row r="214" s="2" customFormat="1">
      <c r="A214" s="40"/>
      <c r="B214" s="41"/>
      <c r="C214" s="42"/>
      <c r="D214" s="227" t="s">
        <v>158</v>
      </c>
      <c r="E214" s="42"/>
      <c r="F214" s="228" t="s">
        <v>537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158</v>
      </c>
      <c r="AU214" s="19" t="s">
        <v>76</v>
      </c>
    </row>
    <row r="215" s="2" customFormat="1">
      <c r="A215" s="40"/>
      <c r="B215" s="41"/>
      <c r="C215" s="42"/>
      <c r="D215" s="232" t="s">
        <v>164</v>
      </c>
      <c r="E215" s="42"/>
      <c r="F215" s="233" t="s">
        <v>538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164</v>
      </c>
      <c r="AU215" s="19" t="s">
        <v>76</v>
      </c>
    </row>
    <row r="216" s="14" customFormat="1">
      <c r="A216" s="14"/>
      <c r="B216" s="259"/>
      <c r="C216" s="260"/>
      <c r="D216" s="227" t="s">
        <v>438</v>
      </c>
      <c r="E216" s="261" t="s">
        <v>19</v>
      </c>
      <c r="F216" s="262" t="s">
        <v>539</v>
      </c>
      <c r="G216" s="260"/>
      <c r="H216" s="263">
        <v>15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9" t="s">
        <v>438</v>
      </c>
      <c r="AU216" s="269" t="s">
        <v>76</v>
      </c>
      <c r="AV216" s="14" t="s">
        <v>78</v>
      </c>
      <c r="AW216" s="14" t="s">
        <v>31</v>
      </c>
      <c r="AX216" s="14" t="s">
        <v>69</v>
      </c>
      <c r="AY216" s="269" t="s">
        <v>149</v>
      </c>
    </row>
    <row r="217" s="15" customFormat="1">
      <c r="A217" s="15"/>
      <c r="B217" s="270"/>
      <c r="C217" s="271"/>
      <c r="D217" s="227" t="s">
        <v>438</v>
      </c>
      <c r="E217" s="272" t="s">
        <v>19</v>
      </c>
      <c r="F217" s="273" t="s">
        <v>441</v>
      </c>
      <c r="G217" s="271"/>
      <c r="H217" s="274">
        <v>15</v>
      </c>
      <c r="I217" s="275"/>
      <c r="J217" s="271"/>
      <c r="K217" s="271"/>
      <c r="L217" s="276"/>
      <c r="M217" s="277"/>
      <c r="N217" s="278"/>
      <c r="O217" s="278"/>
      <c r="P217" s="278"/>
      <c r="Q217" s="278"/>
      <c r="R217" s="278"/>
      <c r="S217" s="278"/>
      <c r="T217" s="27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0" t="s">
        <v>438</v>
      </c>
      <c r="AU217" s="280" t="s">
        <v>76</v>
      </c>
      <c r="AV217" s="15" t="s">
        <v>166</v>
      </c>
      <c r="AW217" s="15" t="s">
        <v>31</v>
      </c>
      <c r="AX217" s="15" t="s">
        <v>76</v>
      </c>
      <c r="AY217" s="280" t="s">
        <v>149</v>
      </c>
    </row>
    <row r="218" s="12" customFormat="1" ht="25.92" customHeight="1">
      <c r="A218" s="12"/>
      <c r="B218" s="198"/>
      <c r="C218" s="199"/>
      <c r="D218" s="200" t="s">
        <v>68</v>
      </c>
      <c r="E218" s="201" t="s">
        <v>111</v>
      </c>
      <c r="F218" s="201" t="s">
        <v>540</v>
      </c>
      <c r="G218" s="199"/>
      <c r="H218" s="199"/>
      <c r="I218" s="202"/>
      <c r="J218" s="203">
        <f>BK218</f>
        <v>0</v>
      </c>
      <c r="K218" s="199"/>
      <c r="L218" s="204"/>
      <c r="M218" s="205"/>
      <c r="N218" s="206"/>
      <c r="O218" s="206"/>
      <c r="P218" s="207">
        <f>SUM(P219:P227)</f>
        <v>0</v>
      </c>
      <c r="Q218" s="206"/>
      <c r="R218" s="207">
        <f>SUM(R219:R227)</f>
        <v>0</v>
      </c>
      <c r="S218" s="206"/>
      <c r="T218" s="208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156</v>
      </c>
      <c r="AT218" s="210" t="s">
        <v>68</v>
      </c>
      <c r="AU218" s="210" t="s">
        <v>69</v>
      </c>
      <c r="AY218" s="209" t="s">
        <v>149</v>
      </c>
      <c r="BK218" s="211">
        <f>SUM(BK219:BK227)</f>
        <v>0</v>
      </c>
    </row>
    <row r="219" s="2" customFormat="1" ht="24.15" customHeight="1">
      <c r="A219" s="40"/>
      <c r="B219" s="41"/>
      <c r="C219" s="214" t="s">
        <v>286</v>
      </c>
      <c r="D219" s="214" t="s">
        <v>151</v>
      </c>
      <c r="E219" s="215" t="s">
        <v>541</v>
      </c>
      <c r="F219" s="216" t="s">
        <v>542</v>
      </c>
      <c r="G219" s="217" t="s">
        <v>543</v>
      </c>
      <c r="H219" s="218">
        <v>1</v>
      </c>
      <c r="I219" s="219"/>
      <c r="J219" s="220">
        <f>ROUND(I219*H219,2)</f>
        <v>0</v>
      </c>
      <c r="K219" s="216" t="s">
        <v>155</v>
      </c>
      <c r="L219" s="46"/>
      <c r="M219" s="221" t="s">
        <v>19</v>
      </c>
      <c r="N219" s="222" t="s">
        <v>40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544</v>
      </c>
      <c r="AT219" s="225" t="s">
        <v>151</v>
      </c>
      <c r="AU219" s="225" t="s">
        <v>76</v>
      </c>
      <c r="AY219" s="19" t="s">
        <v>149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76</v>
      </c>
      <c r="BK219" s="226">
        <f>ROUND(I219*H219,2)</f>
        <v>0</v>
      </c>
      <c r="BL219" s="19" t="s">
        <v>544</v>
      </c>
      <c r="BM219" s="225" t="s">
        <v>545</v>
      </c>
    </row>
    <row r="220" s="2" customFormat="1">
      <c r="A220" s="40"/>
      <c r="B220" s="41"/>
      <c r="C220" s="42"/>
      <c r="D220" s="227" t="s">
        <v>158</v>
      </c>
      <c r="E220" s="42"/>
      <c r="F220" s="228" t="s">
        <v>546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158</v>
      </c>
      <c r="AU220" s="19" t="s">
        <v>76</v>
      </c>
    </row>
    <row r="221" s="14" customFormat="1">
      <c r="A221" s="14"/>
      <c r="B221" s="259"/>
      <c r="C221" s="260"/>
      <c r="D221" s="227" t="s">
        <v>438</v>
      </c>
      <c r="E221" s="261" t="s">
        <v>19</v>
      </c>
      <c r="F221" s="262" t="s">
        <v>76</v>
      </c>
      <c r="G221" s="260"/>
      <c r="H221" s="263">
        <v>1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9" t="s">
        <v>438</v>
      </c>
      <c r="AU221" s="269" t="s">
        <v>76</v>
      </c>
      <c r="AV221" s="14" t="s">
        <v>78</v>
      </c>
      <c r="AW221" s="14" t="s">
        <v>31</v>
      </c>
      <c r="AX221" s="14" t="s">
        <v>76</v>
      </c>
      <c r="AY221" s="269" t="s">
        <v>149</v>
      </c>
    </row>
    <row r="222" s="2" customFormat="1" ht="24.15" customHeight="1">
      <c r="A222" s="40"/>
      <c r="B222" s="41"/>
      <c r="C222" s="214" t="s">
        <v>292</v>
      </c>
      <c r="D222" s="214" t="s">
        <v>151</v>
      </c>
      <c r="E222" s="215" t="s">
        <v>547</v>
      </c>
      <c r="F222" s="216" t="s">
        <v>548</v>
      </c>
      <c r="G222" s="217" t="s">
        <v>543</v>
      </c>
      <c r="H222" s="218">
        <v>1</v>
      </c>
      <c r="I222" s="219"/>
      <c r="J222" s="220">
        <f>ROUND(I222*H222,2)</f>
        <v>0</v>
      </c>
      <c r="K222" s="216" t="s">
        <v>155</v>
      </c>
      <c r="L222" s="46"/>
      <c r="M222" s="221" t="s">
        <v>19</v>
      </c>
      <c r="N222" s="222" t="s">
        <v>40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544</v>
      </c>
      <c r="AT222" s="225" t="s">
        <v>151</v>
      </c>
      <c r="AU222" s="225" t="s">
        <v>76</v>
      </c>
      <c r="AY222" s="19" t="s">
        <v>149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76</v>
      </c>
      <c r="BK222" s="226">
        <f>ROUND(I222*H222,2)</f>
        <v>0</v>
      </c>
      <c r="BL222" s="19" t="s">
        <v>544</v>
      </c>
      <c r="BM222" s="225" t="s">
        <v>549</v>
      </c>
    </row>
    <row r="223" s="2" customFormat="1">
      <c r="A223" s="40"/>
      <c r="B223" s="41"/>
      <c r="C223" s="42"/>
      <c r="D223" s="227" t="s">
        <v>158</v>
      </c>
      <c r="E223" s="42"/>
      <c r="F223" s="228" t="s">
        <v>550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158</v>
      </c>
      <c r="AU223" s="19" t="s">
        <v>76</v>
      </c>
    </row>
    <row r="224" s="14" customFormat="1">
      <c r="A224" s="14"/>
      <c r="B224" s="259"/>
      <c r="C224" s="260"/>
      <c r="D224" s="227" t="s">
        <v>438</v>
      </c>
      <c r="E224" s="261" t="s">
        <v>19</v>
      </c>
      <c r="F224" s="262" t="s">
        <v>76</v>
      </c>
      <c r="G224" s="260"/>
      <c r="H224" s="263">
        <v>1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438</v>
      </c>
      <c r="AU224" s="269" t="s">
        <v>76</v>
      </c>
      <c r="AV224" s="14" t="s">
        <v>78</v>
      </c>
      <c r="AW224" s="14" t="s">
        <v>31</v>
      </c>
      <c r="AX224" s="14" t="s">
        <v>76</v>
      </c>
      <c r="AY224" s="269" t="s">
        <v>149</v>
      </c>
    </row>
    <row r="225" s="2" customFormat="1" ht="24.15" customHeight="1">
      <c r="A225" s="40"/>
      <c r="B225" s="41"/>
      <c r="C225" s="214" t="s">
        <v>298</v>
      </c>
      <c r="D225" s="214" t="s">
        <v>151</v>
      </c>
      <c r="E225" s="215" t="s">
        <v>551</v>
      </c>
      <c r="F225" s="216" t="s">
        <v>552</v>
      </c>
      <c r="G225" s="217" t="s">
        <v>543</v>
      </c>
      <c r="H225" s="218">
        <v>1</v>
      </c>
      <c r="I225" s="219"/>
      <c r="J225" s="220">
        <f>ROUND(I225*H225,2)</f>
        <v>0</v>
      </c>
      <c r="K225" s="216" t="s">
        <v>155</v>
      </c>
      <c r="L225" s="46"/>
      <c r="M225" s="221" t="s">
        <v>19</v>
      </c>
      <c r="N225" s="222" t="s">
        <v>40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544</v>
      </c>
      <c r="AT225" s="225" t="s">
        <v>151</v>
      </c>
      <c r="AU225" s="225" t="s">
        <v>76</v>
      </c>
      <c r="AY225" s="19" t="s">
        <v>149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76</v>
      </c>
      <c r="BK225" s="226">
        <f>ROUND(I225*H225,2)</f>
        <v>0</v>
      </c>
      <c r="BL225" s="19" t="s">
        <v>544</v>
      </c>
      <c r="BM225" s="225" t="s">
        <v>553</v>
      </c>
    </row>
    <row r="226" s="2" customFormat="1">
      <c r="A226" s="40"/>
      <c r="B226" s="41"/>
      <c r="C226" s="42"/>
      <c r="D226" s="227" t="s">
        <v>158</v>
      </c>
      <c r="E226" s="42"/>
      <c r="F226" s="228" t="s">
        <v>554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158</v>
      </c>
      <c r="AU226" s="19" t="s">
        <v>76</v>
      </c>
    </row>
    <row r="227" s="14" customFormat="1">
      <c r="A227" s="14"/>
      <c r="B227" s="259"/>
      <c r="C227" s="260"/>
      <c r="D227" s="227" t="s">
        <v>438</v>
      </c>
      <c r="E227" s="261" t="s">
        <v>19</v>
      </c>
      <c r="F227" s="262" t="s">
        <v>76</v>
      </c>
      <c r="G227" s="260"/>
      <c r="H227" s="263">
        <v>1</v>
      </c>
      <c r="I227" s="264"/>
      <c r="J227" s="260"/>
      <c r="K227" s="260"/>
      <c r="L227" s="265"/>
      <c r="M227" s="292"/>
      <c r="N227" s="293"/>
      <c r="O227" s="293"/>
      <c r="P227" s="293"/>
      <c r="Q227" s="293"/>
      <c r="R227" s="293"/>
      <c r="S227" s="293"/>
      <c r="T227" s="29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9" t="s">
        <v>438</v>
      </c>
      <c r="AU227" s="269" t="s">
        <v>76</v>
      </c>
      <c r="AV227" s="14" t="s">
        <v>78</v>
      </c>
      <c r="AW227" s="14" t="s">
        <v>31</v>
      </c>
      <c r="AX227" s="14" t="s">
        <v>76</v>
      </c>
      <c r="AY227" s="269" t="s">
        <v>149</v>
      </c>
    </row>
    <row r="228" s="2" customFormat="1" ht="6.96" customHeight="1">
      <c r="A228" s="40"/>
      <c r="B228" s="61"/>
      <c r="C228" s="62"/>
      <c r="D228" s="62"/>
      <c r="E228" s="62"/>
      <c r="F228" s="62"/>
      <c r="G228" s="62"/>
      <c r="H228" s="62"/>
      <c r="I228" s="62"/>
      <c r="J228" s="62"/>
      <c r="K228" s="62"/>
      <c r="L228" s="46"/>
      <c r="M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</row>
  </sheetData>
  <sheetProtection sheet="1" autoFilter="0" formatColumns="0" formatRows="0" objects="1" scenarios="1" spinCount="100000" saltValue="sv7Xx5E0E5Qwz1pnZiy1DwpTwLYSYrFyI/onmnQMVE2LdBUsqwrVORHzM6litvB0ZiB0YS/TE2wJGgrHh+++QQ==" hashValue="0lBV+Qns8HHx1U49k6z9csk969nIo2YA/fTj5OCjXymVgyhU6DPokiemvla75n+TrCgYEAX3HnJOozfORu3cWg==" algorithmName="SHA-512" password="CC35"/>
  <autoFilter ref="C91:K22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8" r:id="rId1" display="https://podminky.urs.cz/item/CS_URS_2022_02/181311105"/>
    <hyperlink ref="F111" r:id="rId2" display="https://podminky.urs.cz/item/CS_URS_2022_02/181411141"/>
    <hyperlink ref="F124" r:id="rId3" display="https://podminky.urs.cz/item/CS_URS_2022_02/339921132"/>
    <hyperlink ref="F140" r:id="rId4" display="https://podminky.urs.cz/item/CS_URS_2022_02/564861011"/>
    <hyperlink ref="F155" r:id="rId5" display="https://podminky.urs.cz/item/CS_URS_2022_02/564871011"/>
    <hyperlink ref="F161" r:id="rId6" display="https://podminky.urs.cz/item/CS_URS_2022_02/596211110"/>
    <hyperlink ref="F193" r:id="rId7" display="https://podminky.urs.cz/item/CS_URS_2022_02/916231213"/>
    <hyperlink ref="F211" r:id="rId8" display="https://podminky.urs.cz/item/CS_URS_2022_02/998223011"/>
    <hyperlink ref="F215" r:id="rId9" display="https://podminky.urs.cz/item/CS_URS_2022_02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555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556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ROUND(J125,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ROUND((SUM(BE125:BE1638)),  2)</f>
        <v>0</v>
      </c>
      <c r="G35" s="40"/>
      <c r="H35" s="40"/>
      <c r="I35" s="159">
        <v>0.20999999999999999</v>
      </c>
      <c r="J35" s="158">
        <f>ROUND(((SUM(BE125:BE1638))*I35),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ROUND((SUM(BF125:BF1638)),  2)</f>
        <v>0</v>
      </c>
      <c r="G36" s="40"/>
      <c r="H36" s="40"/>
      <c r="I36" s="159">
        <v>0.14999999999999999</v>
      </c>
      <c r="J36" s="158">
        <f>ROUND(((SUM(BF125:BF1638))*I36),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ROUND((SUM(BG125:BG1638)),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ROUND((SUM(BH125:BH1638)),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ROUND((SUM(BI125:BI1638)),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E.2. 1.1 - Nádražní budova-stavební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J125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J126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J127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557</v>
      </c>
      <c r="E66" s="184"/>
      <c r="F66" s="184"/>
      <c r="G66" s="184"/>
      <c r="H66" s="184"/>
      <c r="I66" s="184"/>
      <c r="J66" s="185">
        <f>J128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558</v>
      </c>
      <c r="E67" s="184"/>
      <c r="F67" s="184"/>
      <c r="G67" s="184"/>
      <c r="H67" s="184"/>
      <c r="I67" s="184"/>
      <c r="J67" s="185">
        <f>J135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559</v>
      </c>
      <c r="E68" s="184"/>
      <c r="F68" s="184"/>
      <c r="G68" s="184"/>
      <c r="H68" s="184"/>
      <c r="I68" s="184"/>
      <c r="J68" s="185">
        <f>J136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423</v>
      </c>
      <c r="E69" s="184"/>
      <c r="F69" s="184"/>
      <c r="G69" s="184"/>
      <c r="H69" s="184"/>
      <c r="I69" s="184"/>
      <c r="J69" s="185">
        <f>J163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2"/>
      <c r="C70" s="127"/>
      <c r="D70" s="183" t="s">
        <v>560</v>
      </c>
      <c r="E70" s="184"/>
      <c r="F70" s="184"/>
      <c r="G70" s="184"/>
      <c r="H70" s="184"/>
      <c r="I70" s="184"/>
      <c r="J70" s="185">
        <f>J164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7"/>
      <c r="D71" s="183" t="s">
        <v>561</v>
      </c>
      <c r="E71" s="184"/>
      <c r="F71" s="184"/>
      <c r="G71" s="184"/>
      <c r="H71" s="184"/>
      <c r="I71" s="184"/>
      <c r="J71" s="185">
        <f>J216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562</v>
      </c>
      <c r="E72" s="184"/>
      <c r="F72" s="184"/>
      <c r="G72" s="184"/>
      <c r="H72" s="184"/>
      <c r="I72" s="184"/>
      <c r="J72" s="185">
        <f>J240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563</v>
      </c>
      <c r="E73" s="184"/>
      <c r="F73" s="184"/>
      <c r="G73" s="184"/>
      <c r="H73" s="184"/>
      <c r="I73" s="184"/>
      <c r="J73" s="185">
        <f>J241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2"/>
      <c r="C74" s="127"/>
      <c r="D74" s="183" t="s">
        <v>564</v>
      </c>
      <c r="E74" s="184"/>
      <c r="F74" s="184"/>
      <c r="G74" s="184"/>
      <c r="H74" s="184"/>
      <c r="I74" s="184"/>
      <c r="J74" s="185">
        <f>J330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2"/>
      <c r="C75" s="127"/>
      <c r="D75" s="183" t="s">
        <v>565</v>
      </c>
      <c r="E75" s="184"/>
      <c r="F75" s="184"/>
      <c r="G75" s="184"/>
      <c r="H75" s="184"/>
      <c r="I75" s="184"/>
      <c r="J75" s="185">
        <f>J366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2"/>
      <c r="C76" s="127"/>
      <c r="D76" s="183" t="s">
        <v>566</v>
      </c>
      <c r="E76" s="184"/>
      <c r="F76" s="184"/>
      <c r="G76" s="184"/>
      <c r="H76" s="184"/>
      <c r="I76" s="184"/>
      <c r="J76" s="185">
        <f>J394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428</v>
      </c>
      <c r="E77" s="184"/>
      <c r="F77" s="184"/>
      <c r="G77" s="184"/>
      <c r="H77" s="184"/>
      <c r="I77" s="184"/>
      <c r="J77" s="185">
        <f>J425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2"/>
      <c r="C78" s="127"/>
      <c r="D78" s="183" t="s">
        <v>567</v>
      </c>
      <c r="E78" s="184"/>
      <c r="F78" s="184"/>
      <c r="G78" s="184"/>
      <c r="H78" s="184"/>
      <c r="I78" s="184"/>
      <c r="J78" s="185">
        <f>J426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82"/>
      <c r="C79" s="127"/>
      <c r="D79" s="183" t="s">
        <v>568</v>
      </c>
      <c r="E79" s="184"/>
      <c r="F79" s="184"/>
      <c r="G79" s="184"/>
      <c r="H79" s="184"/>
      <c r="I79" s="184"/>
      <c r="J79" s="185">
        <f>J460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82"/>
      <c r="C80" s="127"/>
      <c r="D80" s="183" t="s">
        <v>569</v>
      </c>
      <c r="E80" s="184"/>
      <c r="F80" s="184"/>
      <c r="G80" s="184"/>
      <c r="H80" s="184"/>
      <c r="I80" s="184"/>
      <c r="J80" s="185">
        <f>J485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82"/>
      <c r="C81" s="127"/>
      <c r="D81" s="183" t="s">
        <v>570</v>
      </c>
      <c r="E81" s="184"/>
      <c r="F81" s="184"/>
      <c r="G81" s="184"/>
      <c r="H81" s="184"/>
      <c r="I81" s="184"/>
      <c r="J81" s="185">
        <f>J527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130</v>
      </c>
      <c r="E82" s="184"/>
      <c r="F82" s="184"/>
      <c r="G82" s="184"/>
      <c r="H82" s="184"/>
      <c r="I82" s="184"/>
      <c r="J82" s="185">
        <f>J630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131</v>
      </c>
      <c r="E83" s="184"/>
      <c r="F83" s="184"/>
      <c r="G83" s="184"/>
      <c r="H83" s="184"/>
      <c r="I83" s="184"/>
      <c r="J83" s="185">
        <f>J668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6"/>
      <c r="C84" s="177"/>
      <c r="D84" s="178" t="s">
        <v>132</v>
      </c>
      <c r="E84" s="179"/>
      <c r="F84" s="179"/>
      <c r="G84" s="179"/>
      <c r="H84" s="179"/>
      <c r="I84" s="179"/>
      <c r="J84" s="180">
        <f>J672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2"/>
      <c r="C85" s="127"/>
      <c r="D85" s="183" t="s">
        <v>571</v>
      </c>
      <c r="E85" s="184"/>
      <c r="F85" s="184"/>
      <c r="G85" s="184"/>
      <c r="H85" s="184"/>
      <c r="I85" s="184"/>
      <c r="J85" s="185">
        <f>J673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7"/>
      <c r="D86" s="183" t="s">
        <v>572</v>
      </c>
      <c r="E86" s="184"/>
      <c r="F86" s="184"/>
      <c r="G86" s="184"/>
      <c r="H86" s="184"/>
      <c r="I86" s="184"/>
      <c r="J86" s="185">
        <f>J748</f>
        <v>0</v>
      </c>
      <c r="K86" s="127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7"/>
      <c r="D87" s="183" t="s">
        <v>573</v>
      </c>
      <c r="E87" s="184"/>
      <c r="F87" s="184"/>
      <c r="G87" s="184"/>
      <c r="H87" s="184"/>
      <c r="I87" s="184"/>
      <c r="J87" s="185">
        <f>J754</f>
        <v>0</v>
      </c>
      <c r="K87" s="127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2"/>
      <c r="C88" s="127"/>
      <c r="D88" s="183" t="s">
        <v>133</v>
      </c>
      <c r="E88" s="184"/>
      <c r="F88" s="184"/>
      <c r="G88" s="184"/>
      <c r="H88" s="184"/>
      <c r="I88" s="184"/>
      <c r="J88" s="185">
        <f>J784</f>
        <v>0</v>
      </c>
      <c r="K88" s="127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2"/>
      <c r="C89" s="127"/>
      <c r="D89" s="183" t="s">
        <v>574</v>
      </c>
      <c r="E89" s="184"/>
      <c r="F89" s="184"/>
      <c r="G89" s="184"/>
      <c r="H89" s="184"/>
      <c r="I89" s="184"/>
      <c r="J89" s="185">
        <f>J789</f>
        <v>0</v>
      </c>
      <c r="K89" s="127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2"/>
      <c r="C90" s="127"/>
      <c r="D90" s="183" t="s">
        <v>575</v>
      </c>
      <c r="E90" s="184"/>
      <c r="F90" s="184"/>
      <c r="G90" s="184"/>
      <c r="H90" s="184"/>
      <c r="I90" s="184"/>
      <c r="J90" s="185">
        <f>J802</f>
        <v>0</v>
      </c>
      <c r="K90" s="127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2"/>
      <c r="C91" s="127"/>
      <c r="D91" s="183" t="s">
        <v>576</v>
      </c>
      <c r="E91" s="184"/>
      <c r="F91" s="184"/>
      <c r="G91" s="184"/>
      <c r="H91" s="184"/>
      <c r="I91" s="184"/>
      <c r="J91" s="185">
        <f>J985</f>
        <v>0</v>
      </c>
      <c r="K91" s="127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7"/>
      <c r="D92" s="183" t="s">
        <v>577</v>
      </c>
      <c r="E92" s="184"/>
      <c r="F92" s="184"/>
      <c r="G92" s="184"/>
      <c r="H92" s="184"/>
      <c r="I92" s="184"/>
      <c r="J92" s="185">
        <f>J1017</f>
        <v>0</v>
      </c>
      <c r="K92" s="127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7"/>
      <c r="D93" s="183" t="s">
        <v>578</v>
      </c>
      <c r="E93" s="184"/>
      <c r="F93" s="184"/>
      <c r="G93" s="184"/>
      <c r="H93" s="184"/>
      <c r="I93" s="184"/>
      <c r="J93" s="185">
        <f>J1117</f>
        <v>0</v>
      </c>
      <c r="K93" s="127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7"/>
      <c r="D94" s="183" t="s">
        <v>579</v>
      </c>
      <c r="E94" s="184"/>
      <c r="F94" s="184"/>
      <c r="G94" s="184"/>
      <c r="H94" s="184"/>
      <c r="I94" s="184"/>
      <c r="J94" s="185">
        <f>J1164</f>
        <v>0</v>
      </c>
      <c r="K94" s="127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7"/>
      <c r="D95" s="183" t="s">
        <v>580</v>
      </c>
      <c r="E95" s="184"/>
      <c r="F95" s="184"/>
      <c r="G95" s="184"/>
      <c r="H95" s="184"/>
      <c r="I95" s="184"/>
      <c r="J95" s="185">
        <f>J1214</f>
        <v>0</v>
      </c>
      <c r="K95" s="127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7"/>
      <c r="D96" s="183" t="s">
        <v>581</v>
      </c>
      <c r="E96" s="184"/>
      <c r="F96" s="184"/>
      <c r="G96" s="184"/>
      <c r="H96" s="184"/>
      <c r="I96" s="184"/>
      <c r="J96" s="185">
        <f>J1226</f>
        <v>0</v>
      </c>
      <c r="K96" s="127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7"/>
      <c r="D97" s="183" t="s">
        <v>582</v>
      </c>
      <c r="E97" s="184"/>
      <c r="F97" s="184"/>
      <c r="G97" s="184"/>
      <c r="H97" s="184"/>
      <c r="I97" s="184"/>
      <c r="J97" s="185">
        <f>J1328</f>
        <v>0</v>
      </c>
      <c r="K97" s="127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27"/>
      <c r="D98" s="183" t="s">
        <v>583</v>
      </c>
      <c r="E98" s="184"/>
      <c r="F98" s="184"/>
      <c r="G98" s="184"/>
      <c r="H98" s="184"/>
      <c r="I98" s="184"/>
      <c r="J98" s="185">
        <f>J1337</f>
        <v>0</v>
      </c>
      <c r="K98" s="127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27"/>
      <c r="D99" s="183" t="s">
        <v>584</v>
      </c>
      <c r="E99" s="184"/>
      <c r="F99" s="184"/>
      <c r="G99" s="184"/>
      <c r="H99" s="184"/>
      <c r="I99" s="184"/>
      <c r="J99" s="185">
        <f>J1416</f>
        <v>0</v>
      </c>
      <c r="K99" s="127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7"/>
      <c r="D100" s="183" t="s">
        <v>585</v>
      </c>
      <c r="E100" s="184"/>
      <c r="F100" s="184"/>
      <c r="G100" s="184"/>
      <c r="H100" s="184"/>
      <c r="I100" s="184"/>
      <c r="J100" s="185">
        <f>J1506</f>
        <v>0</v>
      </c>
      <c r="K100" s="127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7"/>
      <c r="D101" s="183" t="s">
        <v>586</v>
      </c>
      <c r="E101" s="184"/>
      <c r="F101" s="184"/>
      <c r="G101" s="184"/>
      <c r="H101" s="184"/>
      <c r="I101" s="184"/>
      <c r="J101" s="185">
        <f>J1548</f>
        <v>0</v>
      </c>
      <c r="K101" s="127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430</v>
      </c>
      <c r="E102" s="179"/>
      <c r="F102" s="179"/>
      <c r="G102" s="179"/>
      <c r="H102" s="179"/>
      <c r="I102" s="179"/>
      <c r="J102" s="180">
        <f>J1579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6"/>
      <c r="C103" s="177"/>
      <c r="D103" s="178" t="s">
        <v>431</v>
      </c>
      <c r="E103" s="179"/>
      <c r="F103" s="179"/>
      <c r="G103" s="179"/>
      <c r="H103" s="179"/>
      <c r="I103" s="179"/>
      <c r="J103" s="180">
        <f>J1593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9" s="2" customFormat="1" ht="6.96" customHeight="1">
      <c r="A109" s="40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14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4.96" customHeight="1">
      <c r="A110" s="40"/>
      <c r="B110" s="41"/>
      <c r="C110" s="25" t="s">
        <v>134</v>
      </c>
      <c r="D110" s="42"/>
      <c r="E110" s="42"/>
      <c r="F110" s="42"/>
      <c r="G110" s="42"/>
      <c r="H110" s="42"/>
      <c r="I110" s="42"/>
      <c r="J110" s="42"/>
      <c r="K110" s="42"/>
      <c r="L110" s="146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146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4" t="s">
        <v>16</v>
      </c>
      <c r="D112" s="42"/>
      <c r="E112" s="42"/>
      <c r="F112" s="42"/>
      <c r="G112" s="42"/>
      <c r="H112" s="42"/>
      <c r="I112" s="42"/>
      <c r="J112" s="42"/>
      <c r="K112" s="42"/>
      <c r="L112" s="146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171" t="str">
        <f>E7</f>
        <v>Bystřice (Bystryca), nádražní budova</v>
      </c>
      <c r="F113" s="34"/>
      <c r="G113" s="34"/>
      <c r="H113" s="34"/>
      <c r="I113" s="42"/>
      <c r="J113" s="42"/>
      <c r="K113" s="42"/>
      <c r="L113" s="146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1" customFormat="1" ht="12" customHeight="1">
      <c r="B114" s="23"/>
      <c r="C114" s="34" t="s">
        <v>117</v>
      </c>
      <c r="D114" s="24"/>
      <c r="E114" s="24"/>
      <c r="F114" s="24"/>
      <c r="G114" s="24"/>
      <c r="H114" s="24"/>
      <c r="I114" s="24"/>
      <c r="J114" s="24"/>
      <c r="K114" s="24"/>
      <c r="L114" s="22"/>
    </row>
    <row r="115" s="2" customFormat="1" ht="16.5" customHeight="1">
      <c r="A115" s="40"/>
      <c r="B115" s="41"/>
      <c r="C115" s="42"/>
      <c r="D115" s="42"/>
      <c r="E115" s="171" t="s">
        <v>555</v>
      </c>
      <c r="F115" s="42"/>
      <c r="G115" s="42"/>
      <c r="H115" s="42"/>
      <c r="I115" s="42"/>
      <c r="J115" s="42"/>
      <c r="K115" s="42"/>
      <c r="L115" s="146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4" t="s">
        <v>119</v>
      </c>
      <c r="D116" s="42"/>
      <c r="E116" s="42"/>
      <c r="F116" s="42"/>
      <c r="G116" s="42"/>
      <c r="H116" s="42"/>
      <c r="I116" s="42"/>
      <c r="J116" s="42"/>
      <c r="K116" s="42"/>
      <c r="L116" s="146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6.5" customHeight="1">
      <c r="A117" s="40"/>
      <c r="B117" s="41"/>
      <c r="C117" s="42"/>
      <c r="D117" s="42"/>
      <c r="E117" s="71" t="str">
        <f>E11</f>
        <v>E.2. 1.1 - Nádražní budova-stavební část</v>
      </c>
      <c r="F117" s="42"/>
      <c r="G117" s="42"/>
      <c r="H117" s="42"/>
      <c r="I117" s="42"/>
      <c r="J117" s="42"/>
      <c r="K117" s="42"/>
      <c r="L117" s="146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146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4" t="s">
        <v>21</v>
      </c>
      <c r="D119" s="42"/>
      <c r="E119" s="42"/>
      <c r="F119" s="29" t="str">
        <f>F14</f>
        <v xml:space="preserve"> </v>
      </c>
      <c r="G119" s="42"/>
      <c r="H119" s="42"/>
      <c r="I119" s="34" t="s">
        <v>23</v>
      </c>
      <c r="J119" s="74" t="str">
        <f>IF(J14="","",J14)</f>
        <v>26. 7. 2022</v>
      </c>
      <c r="K119" s="42"/>
      <c r="L119" s="146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146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4" t="s">
        <v>25</v>
      </c>
      <c r="D121" s="42"/>
      <c r="E121" s="42"/>
      <c r="F121" s="29" t="str">
        <f>E17</f>
        <v xml:space="preserve"> </v>
      </c>
      <c r="G121" s="42"/>
      <c r="H121" s="42"/>
      <c r="I121" s="34" t="s">
        <v>30</v>
      </c>
      <c r="J121" s="38" t="str">
        <f>E23</f>
        <v xml:space="preserve"> </v>
      </c>
      <c r="K121" s="42"/>
      <c r="L121" s="146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5.15" customHeight="1">
      <c r="A122" s="40"/>
      <c r="B122" s="41"/>
      <c r="C122" s="34" t="s">
        <v>28</v>
      </c>
      <c r="D122" s="42"/>
      <c r="E122" s="42"/>
      <c r="F122" s="29" t="str">
        <f>IF(E20="","",E20)</f>
        <v>Vyplň údaj</v>
      </c>
      <c r="G122" s="42"/>
      <c r="H122" s="42"/>
      <c r="I122" s="34" t="s">
        <v>32</v>
      </c>
      <c r="J122" s="38" t="str">
        <f>E26</f>
        <v xml:space="preserve"> </v>
      </c>
      <c r="K122" s="42"/>
      <c r="L122" s="146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0.32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146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11" customFormat="1" ht="29.28" customHeight="1">
      <c r="A124" s="187"/>
      <c r="B124" s="188"/>
      <c r="C124" s="189" t="s">
        <v>135</v>
      </c>
      <c r="D124" s="190" t="s">
        <v>54</v>
      </c>
      <c r="E124" s="190" t="s">
        <v>50</v>
      </c>
      <c r="F124" s="190" t="s">
        <v>51</v>
      </c>
      <c r="G124" s="190" t="s">
        <v>136</v>
      </c>
      <c r="H124" s="190" t="s">
        <v>137</v>
      </c>
      <c r="I124" s="190" t="s">
        <v>138</v>
      </c>
      <c r="J124" s="190" t="s">
        <v>123</v>
      </c>
      <c r="K124" s="191" t="s">
        <v>139</v>
      </c>
      <c r="L124" s="192"/>
      <c r="M124" s="94" t="s">
        <v>19</v>
      </c>
      <c r="N124" s="95" t="s">
        <v>39</v>
      </c>
      <c r="O124" s="95" t="s">
        <v>140</v>
      </c>
      <c r="P124" s="95" t="s">
        <v>141</v>
      </c>
      <c r="Q124" s="95" t="s">
        <v>142</v>
      </c>
      <c r="R124" s="95" t="s">
        <v>143</v>
      </c>
      <c r="S124" s="95" t="s">
        <v>144</v>
      </c>
      <c r="T124" s="96" t="s">
        <v>145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40"/>
      <c r="B125" s="41"/>
      <c r="C125" s="101" t="s">
        <v>146</v>
      </c>
      <c r="D125" s="42"/>
      <c r="E125" s="42"/>
      <c r="F125" s="42"/>
      <c r="G125" s="42"/>
      <c r="H125" s="42"/>
      <c r="I125" s="42"/>
      <c r="J125" s="193">
        <f>BK125</f>
        <v>0</v>
      </c>
      <c r="K125" s="42"/>
      <c r="L125" s="46"/>
      <c r="M125" s="97"/>
      <c r="N125" s="194"/>
      <c r="O125" s="98"/>
      <c r="P125" s="195">
        <f>P126+P672+P1579+P1593</f>
        <v>0</v>
      </c>
      <c r="Q125" s="98"/>
      <c r="R125" s="195">
        <f>R126+R672+R1579+R1593</f>
        <v>61.987058199999993</v>
      </c>
      <c r="S125" s="98"/>
      <c r="T125" s="196">
        <f>T126+T672+T1579+T1593</f>
        <v>107.34350600000001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68</v>
      </c>
      <c r="AU125" s="19" t="s">
        <v>124</v>
      </c>
      <c r="BK125" s="197">
        <f>BK126+BK672+BK1579+BK1593</f>
        <v>0</v>
      </c>
    </row>
    <row r="126" s="12" customFormat="1" ht="25.92" customHeight="1">
      <c r="A126" s="12"/>
      <c r="B126" s="198"/>
      <c r="C126" s="199"/>
      <c r="D126" s="200" t="s">
        <v>68</v>
      </c>
      <c r="E126" s="201" t="s">
        <v>147</v>
      </c>
      <c r="F126" s="201" t="s">
        <v>148</v>
      </c>
      <c r="G126" s="199"/>
      <c r="H126" s="199"/>
      <c r="I126" s="202"/>
      <c r="J126" s="203">
        <f>BK126</f>
        <v>0</v>
      </c>
      <c r="K126" s="199"/>
      <c r="L126" s="204"/>
      <c r="M126" s="205"/>
      <c r="N126" s="206"/>
      <c r="O126" s="206"/>
      <c r="P126" s="207">
        <f>P127+P135+P163+P240+P425+P630+P668</f>
        <v>0</v>
      </c>
      <c r="Q126" s="206"/>
      <c r="R126" s="207">
        <f>R127+R135+R163+R240+R425+R630+R668</f>
        <v>36.539262059999992</v>
      </c>
      <c r="S126" s="206"/>
      <c r="T126" s="208">
        <f>T127+T135+T163+T240+T425+T630+T668</f>
        <v>74.846382000000006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76</v>
      </c>
      <c r="AT126" s="210" t="s">
        <v>68</v>
      </c>
      <c r="AU126" s="210" t="s">
        <v>69</v>
      </c>
      <c r="AY126" s="209" t="s">
        <v>149</v>
      </c>
      <c r="BK126" s="211">
        <f>BK127+BK135+BK163+BK240+BK425+BK630+BK668</f>
        <v>0</v>
      </c>
    </row>
    <row r="127" s="12" customFormat="1" ht="22.8" customHeight="1">
      <c r="A127" s="12"/>
      <c r="B127" s="198"/>
      <c r="C127" s="199"/>
      <c r="D127" s="200" t="s">
        <v>68</v>
      </c>
      <c r="E127" s="212" t="s">
        <v>76</v>
      </c>
      <c r="F127" s="212" t="s">
        <v>150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P128</f>
        <v>0</v>
      </c>
      <c r="Q127" s="206"/>
      <c r="R127" s="207">
        <f>R128</f>
        <v>0</v>
      </c>
      <c r="S127" s="206"/>
      <c r="T127" s="208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76</v>
      </c>
      <c r="AT127" s="210" t="s">
        <v>68</v>
      </c>
      <c r="AU127" s="210" t="s">
        <v>76</v>
      </c>
      <c r="AY127" s="209" t="s">
        <v>149</v>
      </c>
      <c r="BK127" s="211">
        <f>BK128</f>
        <v>0</v>
      </c>
    </row>
    <row r="128" s="12" customFormat="1" ht="20.88" customHeight="1">
      <c r="A128" s="12"/>
      <c r="B128" s="198"/>
      <c r="C128" s="199"/>
      <c r="D128" s="200" t="s">
        <v>68</v>
      </c>
      <c r="E128" s="212" t="s">
        <v>269</v>
      </c>
      <c r="F128" s="212" t="s">
        <v>587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SUM(P129:P134)</f>
        <v>0</v>
      </c>
      <c r="Q128" s="206"/>
      <c r="R128" s="207">
        <f>SUM(R129:R134)</f>
        <v>0</v>
      </c>
      <c r="S128" s="206"/>
      <c r="T128" s="208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76</v>
      </c>
      <c r="AT128" s="210" t="s">
        <v>68</v>
      </c>
      <c r="AU128" s="210" t="s">
        <v>78</v>
      </c>
      <c r="AY128" s="209" t="s">
        <v>149</v>
      </c>
      <c r="BK128" s="211">
        <f>SUM(BK129:BK134)</f>
        <v>0</v>
      </c>
    </row>
    <row r="129" s="2" customFormat="1" ht="24.15" customHeight="1">
      <c r="A129" s="40"/>
      <c r="B129" s="41"/>
      <c r="C129" s="214" t="s">
        <v>76</v>
      </c>
      <c r="D129" s="214" t="s">
        <v>151</v>
      </c>
      <c r="E129" s="215" t="s">
        <v>588</v>
      </c>
      <c r="F129" s="216" t="s">
        <v>589</v>
      </c>
      <c r="G129" s="217" t="s">
        <v>154</v>
      </c>
      <c r="H129" s="218">
        <v>0.30199999999999999</v>
      </c>
      <c r="I129" s="219"/>
      <c r="J129" s="220">
        <f>ROUND(I129*H129,2)</f>
        <v>0</v>
      </c>
      <c r="K129" s="216" t="s">
        <v>161</v>
      </c>
      <c r="L129" s="46"/>
      <c r="M129" s="221" t="s">
        <v>19</v>
      </c>
      <c r="N129" s="222" t="s">
        <v>40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156</v>
      </c>
      <c r="AT129" s="225" t="s">
        <v>151</v>
      </c>
      <c r="AU129" s="225" t="s">
        <v>166</v>
      </c>
      <c r="AY129" s="19" t="s">
        <v>149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76</v>
      </c>
      <c r="BK129" s="226">
        <f>ROUND(I129*H129,2)</f>
        <v>0</v>
      </c>
      <c r="BL129" s="19" t="s">
        <v>156</v>
      </c>
      <c r="BM129" s="225" t="s">
        <v>590</v>
      </c>
    </row>
    <row r="130" s="2" customFormat="1">
      <c r="A130" s="40"/>
      <c r="B130" s="41"/>
      <c r="C130" s="42"/>
      <c r="D130" s="227" t="s">
        <v>158</v>
      </c>
      <c r="E130" s="42"/>
      <c r="F130" s="228" t="s">
        <v>591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166</v>
      </c>
    </row>
    <row r="131" s="2" customFormat="1">
      <c r="A131" s="40"/>
      <c r="B131" s="41"/>
      <c r="C131" s="42"/>
      <c r="D131" s="232" t="s">
        <v>164</v>
      </c>
      <c r="E131" s="42"/>
      <c r="F131" s="233" t="s">
        <v>592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164</v>
      </c>
      <c r="AU131" s="19" t="s">
        <v>166</v>
      </c>
    </row>
    <row r="132" s="13" customFormat="1">
      <c r="A132" s="13"/>
      <c r="B132" s="249"/>
      <c r="C132" s="250"/>
      <c r="D132" s="227" t="s">
        <v>438</v>
      </c>
      <c r="E132" s="251" t="s">
        <v>19</v>
      </c>
      <c r="F132" s="252" t="s">
        <v>593</v>
      </c>
      <c r="G132" s="250"/>
      <c r="H132" s="251" t="s">
        <v>19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8" t="s">
        <v>438</v>
      </c>
      <c r="AU132" s="258" t="s">
        <v>166</v>
      </c>
      <c r="AV132" s="13" t="s">
        <v>76</v>
      </c>
      <c r="AW132" s="13" t="s">
        <v>31</v>
      </c>
      <c r="AX132" s="13" t="s">
        <v>69</v>
      </c>
      <c r="AY132" s="258" t="s">
        <v>149</v>
      </c>
    </row>
    <row r="133" s="14" customFormat="1">
      <c r="A133" s="14"/>
      <c r="B133" s="259"/>
      <c r="C133" s="260"/>
      <c r="D133" s="227" t="s">
        <v>438</v>
      </c>
      <c r="E133" s="261" t="s">
        <v>19</v>
      </c>
      <c r="F133" s="262" t="s">
        <v>594</v>
      </c>
      <c r="G133" s="260"/>
      <c r="H133" s="263">
        <v>0.30199999999999999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9" t="s">
        <v>438</v>
      </c>
      <c r="AU133" s="269" t="s">
        <v>166</v>
      </c>
      <c r="AV133" s="14" t="s">
        <v>78</v>
      </c>
      <c r="AW133" s="14" t="s">
        <v>31</v>
      </c>
      <c r="AX133" s="14" t="s">
        <v>69</v>
      </c>
      <c r="AY133" s="269" t="s">
        <v>149</v>
      </c>
    </row>
    <row r="134" s="15" customFormat="1">
      <c r="A134" s="15"/>
      <c r="B134" s="270"/>
      <c r="C134" s="271"/>
      <c r="D134" s="227" t="s">
        <v>438</v>
      </c>
      <c r="E134" s="272" t="s">
        <v>19</v>
      </c>
      <c r="F134" s="273" t="s">
        <v>441</v>
      </c>
      <c r="G134" s="271"/>
      <c r="H134" s="274">
        <v>0.30199999999999999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0" t="s">
        <v>438</v>
      </c>
      <c r="AU134" s="280" t="s">
        <v>166</v>
      </c>
      <c r="AV134" s="15" t="s">
        <v>166</v>
      </c>
      <c r="AW134" s="15" t="s">
        <v>31</v>
      </c>
      <c r="AX134" s="15" t="s">
        <v>76</v>
      </c>
      <c r="AY134" s="280" t="s">
        <v>149</v>
      </c>
    </row>
    <row r="135" s="12" customFormat="1" ht="22.8" customHeight="1">
      <c r="A135" s="12"/>
      <c r="B135" s="198"/>
      <c r="C135" s="199"/>
      <c r="D135" s="200" t="s">
        <v>68</v>
      </c>
      <c r="E135" s="212" t="s">
        <v>78</v>
      </c>
      <c r="F135" s="212" t="s">
        <v>595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P136</f>
        <v>0</v>
      </c>
      <c r="Q135" s="206"/>
      <c r="R135" s="207">
        <f>R136</f>
        <v>5.7573919399999998</v>
      </c>
      <c r="S135" s="206"/>
      <c r="T135" s="208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76</v>
      </c>
      <c r="AT135" s="210" t="s">
        <v>68</v>
      </c>
      <c r="AU135" s="210" t="s">
        <v>76</v>
      </c>
      <c r="AY135" s="209" t="s">
        <v>149</v>
      </c>
      <c r="BK135" s="211">
        <f>BK136</f>
        <v>0</v>
      </c>
    </row>
    <row r="136" s="12" customFormat="1" ht="20.88" customHeight="1">
      <c r="A136" s="12"/>
      <c r="B136" s="198"/>
      <c r="C136" s="199"/>
      <c r="D136" s="200" t="s">
        <v>68</v>
      </c>
      <c r="E136" s="212" t="s">
        <v>261</v>
      </c>
      <c r="F136" s="212" t="s">
        <v>596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SUM(P137:P162)</f>
        <v>0</v>
      </c>
      <c r="Q136" s="206"/>
      <c r="R136" s="207">
        <f>SUM(R137:R162)</f>
        <v>5.7573919399999998</v>
      </c>
      <c r="S136" s="206"/>
      <c r="T136" s="208">
        <f>SUM(T137:T162)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76</v>
      </c>
      <c r="AT136" s="210" t="s">
        <v>68</v>
      </c>
      <c r="AU136" s="210" t="s">
        <v>78</v>
      </c>
      <c r="AY136" s="209" t="s">
        <v>149</v>
      </c>
      <c r="BK136" s="211">
        <f>SUM(BK137:BK162)</f>
        <v>0</v>
      </c>
    </row>
    <row r="137" s="2" customFormat="1" ht="16.5" customHeight="1">
      <c r="A137" s="40"/>
      <c r="B137" s="41"/>
      <c r="C137" s="214" t="s">
        <v>78</v>
      </c>
      <c r="D137" s="214" t="s">
        <v>151</v>
      </c>
      <c r="E137" s="215" t="s">
        <v>597</v>
      </c>
      <c r="F137" s="216" t="s">
        <v>598</v>
      </c>
      <c r="G137" s="217" t="s">
        <v>154</v>
      </c>
      <c r="H137" s="218">
        <v>0.31</v>
      </c>
      <c r="I137" s="219"/>
      <c r="J137" s="220">
        <f>ROUND(I137*H137,2)</f>
        <v>0</v>
      </c>
      <c r="K137" s="216" t="s">
        <v>161</v>
      </c>
      <c r="L137" s="46"/>
      <c r="M137" s="221" t="s">
        <v>19</v>
      </c>
      <c r="N137" s="222" t="s">
        <v>40</v>
      </c>
      <c r="O137" s="86"/>
      <c r="P137" s="223">
        <f>O137*H137</f>
        <v>0</v>
      </c>
      <c r="Q137" s="223">
        <v>2.3010199999999998</v>
      </c>
      <c r="R137" s="223">
        <f>Q137*H137</f>
        <v>0.71331619999999996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156</v>
      </c>
      <c r="AT137" s="225" t="s">
        <v>151</v>
      </c>
      <c r="AU137" s="225" t="s">
        <v>166</v>
      </c>
      <c r="AY137" s="19" t="s">
        <v>149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76</v>
      </c>
      <c r="BK137" s="226">
        <f>ROUND(I137*H137,2)</f>
        <v>0</v>
      </c>
      <c r="BL137" s="19" t="s">
        <v>156</v>
      </c>
      <c r="BM137" s="225" t="s">
        <v>599</v>
      </c>
    </row>
    <row r="138" s="2" customFormat="1">
      <c r="A138" s="40"/>
      <c r="B138" s="41"/>
      <c r="C138" s="42"/>
      <c r="D138" s="227" t="s">
        <v>158</v>
      </c>
      <c r="E138" s="42"/>
      <c r="F138" s="228" t="s">
        <v>600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166</v>
      </c>
    </row>
    <row r="139" s="2" customFormat="1">
      <c r="A139" s="40"/>
      <c r="B139" s="41"/>
      <c r="C139" s="42"/>
      <c r="D139" s="232" t="s">
        <v>164</v>
      </c>
      <c r="E139" s="42"/>
      <c r="F139" s="233" t="s">
        <v>601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164</v>
      </c>
      <c r="AU139" s="19" t="s">
        <v>166</v>
      </c>
    </row>
    <row r="140" s="13" customFormat="1">
      <c r="A140" s="13"/>
      <c r="B140" s="249"/>
      <c r="C140" s="250"/>
      <c r="D140" s="227" t="s">
        <v>438</v>
      </c>
      <c r="E140" s="251" t="s">
        <v>19</v>
      </c>
      <c r="F140" s="252" t="s">
        <v>593</v>
      </c>
      <c r="G140" s="250"/>
      <c r="H140" s="251" t="s">
        <v>19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438</v>
      </c>
      <c r="AU140" s="258" t="s">
        <v>166</v>
      </c>
      <c r="AV140" s="13" t="s">
        <v>76</v>
      </c>
      <c r="AW140" s="13" t="s">
        <v>31</v>
      </c>
      <c r="AX140" s="13" t="s">
        <v>69</v>
      </c>
      <c r="AY140" s="258" t="s">
        <v>149</v>
      </c>
    </row>
    <row r="141" s="14" customFormat="1">
      <c r="A141" s="14"/>
      <c r="B141" s="259"/>
      <c r="C141" s="260"/>
      <c r="D141" s="227" t="s">
        <v>438</v>
      </c>
      <c r="E141" s="261" t="s">
        <v>19</v>
      </c>
      <c r="F141" s="262" t="s">
        <v>594</v>
      </c>
      <c r="G141" s="260"/>
      <c r="H141" s="263">
        <v>0.30199999999999999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9" t="s">
        <v>438</v>
      </c>
      <c r="AU141" s="269" t="s">
        <v>166</v>
      </c>
      <c r="AV141" s="14" t="s">
        <v>78</v>
      </c>
      <c r="AW141" s="14" t="s">
        <v>31</v>
      </c>
      <c r="AX141" s="14" t="s">
        <v>69</v>
      </c>
      <c r="AY141" s="269" t="s">
        <v>149</v>
      </c>
    </row>
    <row r="142" s="15" customFormat="1">
      <c r="A142" s="15"/>
      <c r="B142" s="270"/>
      <c r="C142" s="271"/>
      <c r="D142" s="227" t="s">
        <v>438</v>
      </c>
      <c r="E142" s="272" t="s">
        <v>19</v>
      </c>
      <c r="F142" s="273" t="s">
        <v>441</v>
      </c>
      <c r="G142" s="271"/>
      <c r="H142" s="274">
        <v>0.30199999999999999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0" t="s">
        <v>438</v>
      </c>
      <c r="AU142" s="280" t="s">
        <v>166</v>
      </c>
      <c r="AV142" s="15" t="s">
        <v>166</v>
      </c>
      <c r="AW142" s="15" t="s">
        <v>31</v>
      </c>
      <c r="AX142" s="15" t="s">
        <v>69</v>
      </c>
      <c r="AY142" s="280" t="s">
        <v>149</v>
      </c>
    </row>
    <row r="143" s="14" customFormat="1">
      <c r="A143" s="14"/>
      <c r="B143" s="259"/>
      <c r="C143" s="260"/>
      <c r="D143" s="227" t="s">
        <v>438</v>
      </c>
      <c r="E143" s="261" t="s">
        <v>19</v>
      </c>
      <c r="F143" s="262" t="s">
        <v>602</v>
      </c>
      <c r="G143" s="260"/>
      <c r="H143" s="263">
        <v>0.31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9" t="s">
        <v>438</v>
      </c>
      <c r="AU143" s="269" t="s">
        <v>166</v>
      </c>
      <c r="AV143" s="14" t="s">
        <v>78</v>
      </c>
      <c r="AW143" s="14" t="s">
        <v>31</v>
      </c>
      <c r="AX143" s="14" t="s">
        <v>76</v>
      </c>
      <c r="AY143" s="269" t="s">
        <v>149</v>
      </c>
    </row>
    <row r="144" s="2" customFormat="1" ht="24.15" customHeight="1">
      <c r="A144" s="40"/>
      <c r="B144" s="41"/>
      <c r="C144" s="214" t="s">
        <v>166</v>
      </c>
      <c r="D144" s="214" t="s">
        <v>151</v>
      </c>
      <c r="E144" s="215" t="s">
        <v>603</v>
      </c>
      <c r="F144" s="216" t="s">
        <v>604</v>
      </c>
      <c r="G144" s="217" t="s">
        <v>154</v>
      </c>
      <c r="H144" s="218">
        <v>1.9390000000000001</v>
      </c>
      <c r="I144" s="219"/>
      <c r="J144" s="220">
        <f>ROUND(I144*H144,2)</f>
        <v>0</v>
      </c>
      <c r="K144" s="216" t="s">
        <v>161</v>
      </c>
      <c r="L144" s="46"/>
      <c r="M144" s="221" t="s">
        <v>19</v>
      </c>
      <c r="N144" s="222" t="s">
        <v>40</v>
      </c>
      <c r="O144" s="86"/>
      <c r="P144" s="223">
        <f>O144*H144</f>
        <v>0</v>
      </c>
      <c r="Q144" s="223">
        <v>2.3010199999999998</v>
      </c>
      <c r="R144" s="223">
        <f>Q144*H144</f>
        <v>4.4616777799999996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156</v>
      </c>
      <c r="AT144" s="225" t="s">
        <v>151</v>
      </c>
      <c r="AU144" s="225" t="s">
        <v>166</v>
      </c>
      <c r="AY144" s="19" t="s">
        <v>149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76</v>
      </c>
      <c r="BK144" s="226">
        <f>ROUND(I144*H144,2)</f>
        <v>0</v>
      </c>
      <c r="BL144" s="19" t="s">
        <v>156</v>
      </c>
      <c r="BM144" s="225" t="s">
        <v>605</v>
      </c>
    </row>
    <row r="145" s="2" customFormat="1">
      <c r="A145" s="40"/>
      <c r="B145" s="41"/>
      <c r="C145" s="42"/>
      <c r="D145" s="227" t="s">
        <v>158</v>
      </c>
      <c r="E145" s="42"/>
      <c r="F145" s="228" t="s">
        <v>606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158</v>
      </c>
      <c r="AU145" s="19" t="s">
        <v>166</v>
      </c>
    </row>
    <row r="146" s="2" customFormat="1">
      <c r="A146" s="40"/>
      <c r="B146" s="41"/>
      <c r="C146" s="42"/>
      <c r="D146" s="232" t="s">
        <v>164</v>
      </c>
      <c r="E146" s="42"/>
      <c r="F146" s="233" t="s">
        <v>607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164</v>
      </c>
      <c r="AU146" s="19" t="s">
        <v>166</v>
      </c>
    </row>
    <row r="147" s="13" customFormat="1">
      <c r="A147" s="13"/>
      <c r="B147" s="249"/>
      <c r="C147" s="250"/>
      <c r="D147" s="227" t="s">
        <v>438</v>
      </c>
      <c r="E147" s="251" t="s">
        <v>19</v>
      </c>
      <c r="F147" s="252" t="s">
        <v>608</v>
      </c>
      <c r="G147" s="250"/>
      <c r="H147" s="251" t="s">
        <v>19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438</v>
      </c>
      <c r="AU147" s="258" t="s">
        <v>166</v>
      </c>
      <c r="AV147" s="13" t="s">
        <v>76</v>
      </c>
      <c r="AW147" s="13" t="s">
        <v>31</v>
      </c>
      <c r="AX147" s="13" t="s">
        <v>69</v>
      </c>
      <c r="AY147" s="258" t="s">
        <v>149</v>
      </c>
    </row>
    <row r="148" s="14" customFormat="1">
      <c r="A148" s="14"/>
      <c r="B148" s="259"/>
      <c r="C148" s="260"/>
      <c r="D148" s="227" t="s">
        <v>438</v>
      </c>
      <c r="E148" s="261" t="s">
        <v>19</v>
      </c>
      <c r="F148" s="262" t="s">
        <v>609</v>
      </c>
      <c r="G148" s="260"/>
      <c r="H148" s="263">
        <v>1.2529999999999999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9" t="s">
        <v>438</v>
      </c>
      <c r="AU148" s="269" t="s">
        <v>166</v>
      </c>
      <c r="AV148" s="14" t="s">
        <v>78</v>
      </c>
      <c r="AW148" s="14" t="s">
        <v>31</v>
      </c>
      <c r="AX148" s="14" t="s">
        <v>69</v>
      </c>
      <c r="AY148" s="269" t="s">
        <v>149</v>
      </c>
    </row>
    <row r="149" s="15" customFormat="1">
      <c r="A149" s="15"/>
      <c r="B149" s="270"/>
      <c r="C149" s="271"/>
      <c r="D149" s="227" t="s">
        <v>438</v>
      </c>
      <c r="E149" s="272" t="s">
        <v>19</v>
      </c>
      <c r="F149" s="273" t="s">
        <v>441</v>
      </c>
      <c r="G149" s="271"/>
      <c r="H149" s="274">
        <v>1.2529999999999999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0" t="s">
        <v>438</v>
      </c>
      <c r="AU149" s="280" t="s">
        <v>166</v>
      </c>
      <c r="AV149" s="15" t="s">
        <v>166</v>
      </c>
      <c r="AW149" s="15" t="s">
        <v>31</v>
      </c>
      <c r="AX149" s="15" t="s">
        <v>69</v>
      </c>
      <c r="AY149" s="280" t="s">
        <v>149</v>
      </c>
    </row>
    <row r="150" s="14" customFormat="1">
      <c r="A150" s="14"/>
      <c r="B150" s="259"/>
      <c r="C150" s="260"/>
      <c r="D150" s="227" t="s">
        <v>438</v>
      </c>
      <c r="E150" s="261" t="s">
        <v>19</v>
      </c>
      <c r="F150" s="262" t="s">
        <v>610</v>
      </c>
      <c r="G150" s="260"/>
      <c r="H150" s="263">
        <v>0.68600000000000005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438</v>
      </c>
      <c r="AU150" s="269" t="s">
        <v>166</v>
      </c>
      <c r="AV150" s="14" t="s">
        <v>78</v>
      </c>
      <c r="AW150" s="14" t="s">
        <v>31</v>
      </c>
      <c r="AX150" s="14" t="s">
        <v>69</v>
      </c>
      <c r="AY150" s="269" t="s">
        <v>149</v>
      </c>
    </row>
    <row r="151" s="15" customFormat="1">
      <c r="A151" s="15"/>
      <c r="B151" s="270"/>
      <c r="C151" s="271"/>
      <c r="D151" s="227" t="s">
        <v>438</v>
      </c>
      <c r="E151" s="272" t="s">
        <v>19</v>
      </c>
      <c r="F151" s="273" t="s">
        <v>441</v>
      </c>
      <c r="G151" s="271"/>
      <c r="H151" s="274">
        <v>0.68600000000000005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0" t="s">
        <v>438</v>
      </c>
      <c r="AU151" s="280" t="s">
        <v>166</v>
      </c>
      <c r="AV151" s="15" t="s">
        <v>166</v>
      </c>
      <c r="AW151" s="15" t="s">
        <v>31</v>
      </c>
      <c r="AX151" s="15" t="s">
        <v>69</v>
      </c>
      <c r="AY151" s="280" t="s">
        <v>149</v>
      </c>
    </row>
    <row r="152" s="16" customFormat="1">
      <c r="A152" s="16"/>
      <c r="B152" s="281"/>
      <c r="C152" s="282"/>
      <c r="D152" s="227" t="s">
        <v>438</v>
      </c>
      <c r="E152" s="283" t="s">
        <v>19</v>
      </c>
      <c r="F152" s="284" t="s">
        <v>446</v>
      </c>
      <c r="G152" s="282"/>
      <c r="H152" s="285">
        <v>1.9390000000000001</v>
      </c>
      <c r="I152" s="286"/>
      <c r="J152" s="282"/>
      <c r="K152" s="282"/>
      <c r="L152" s="287"/>
      <c r="M152" s="288"/>
      <c r="N152" s="289"/>
      <c r="O152" s="289"/>
      <c r="P152" s="289"/>
      <c r="Q152" s="289"/>
      <c r="R152" s="289"/>
      <c r="S152" s="289"/>
      <c r="T152" s="290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1" t="s">
        <v>438</v>
      </c>
      <c r="AU152" s="291" t="s">
        <v>166</v>
      </c>
      <c r="AV152" s="16" t="s">
        <v>156</v>
      </c>
      <c r="AW152" s="16" t="s">
        <v>31</v>
      </c>
      <c r="AX152" s="16" t="s">
        <v>76</v>
      </c>
      <c r="AY152" s="291" t="s">
        <v>149</v>
      </c>
    </row>
    <row r="153" s="2" customFormat="1" ht="16.5" customHeight="1">
      <c r="A153" s="40"/>
      <c r="B153" s="41"/>
      <c r="C153" s="214" t="s">
        <v>156</v>
      </c>
      <c r="D153" s="214" t="s">
        <v>151</v>
      </c>
      <c r="E153" s="215" t="s">
        <v>611</v>
      </c>
      <c r="F153" s="216" t="s">
        <v>612</v>
      </c>
      <c r="G153" s="217" t="s">
        <v>181</v>
      </c>
      <c r="H153" s="218">
        <v>0.54800000000000004</v>
      </c>
      <c r="I153" s="219"/>
      <c r="J153" s="220">
        <f>ROUND(I153*H153,2)</f>
        <v>0</v>
      </c>
      <c r="K153" s="216" t="s">
        <v>161</v>
      </c>
      <c r="L153" s="46"/>
      <c r="M153" s="221" t="s">
        <v>19</v>
      </c>
      <c r="N153" s="222" t="s">
        <v>40</v>
      </c>
      <c r="O153" s="86"/>
      <c r="P153" s="223">
        <f>O153*H153</f>
        <v>0</v>
      </c>
      <c r="Q153" s="223">
        <v>1.06277</v>
      </c>
      <c r="R153" s="223">
        <f>Q153*H153</f>
        <v>0.58239795999999999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156</v>
      </c>
      <c r="AT153" s="225" t="s">
        <v>151</v>
      </c>
      <c r="AU153" s="225" t="s">
        <v>166</v>
      </c>
      <c r="AY153" s="19" t="s">
        <v>149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76</v>
      </c>
      <c r="BK153" s="226">
        <f>ROUND(I153*H153,2)</f>
        <v>0</v>
      </c>
      <c r="BL153" s="19" t="s">
        <v>156</v>
      </c>
      <c r="BM153" s="225" t="s">
        <v>613</v>
      </c>
    </row>
    <row r="154" s="2" customFormat="1">
      <c r="A154" s="40"/>
      <c r="B154" s="41"/>
      <c r="C154" s="42"/>
      <c r="D154" s="227" t="s">
        <v>158</v>
      </c>
      <c r="E154" s="42"/>
      <c r="F154" s="228" t="s">
        <v>614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158</v>
      </c>
      <c r="AU154" s="19" t="s">
        <v>166</v>
      </c>
    </row>
    <row r="155" s="2" customFormat="1">
      <c r="A155" s="40"/>
      <c r="B155" s="41"/>
      <c r="C155" s="42"/>
      <c r="D155" s="232" t="s">
        <v>164</v>
      </c>
      <c r="E155" s="42"/>
      <c r="F155" s="233" t="s">
        <v>615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164</v>
      </c>
      <c r="AU155" s="19" t="s">
        <v>166</v>
      </c>
    </row>
    <row r="156" s="13" customFormat="1">
      <c r="A156" s="13"/>
      <c r="B156" s="249"/>
      <c r="C156" s="250"/>
      <c r="D156" s="227" t="s">
        <v>438</v>
      </c>
      <c r="E156" s="251" t="s">
        <v>19</v>
      </c>
      <c r="F156" s="252" t="s">
        <v>608</v>
      </c>
      <c r="G156" s="250"/>
      <c r="H156" s="251" t="s">
        <v>19</v>
      </c>
      <c r="I156" s="253"/>
      <c r="J156" s="250"/>
      <c r="K156" s="250"/>
      <c r="L156" s="254"/>
      <c r="M156" s="255"/>
      <c r="N156" s="256"/>
      <c r="O156" s="256"/>
      <c r="P156" s="256"/>
      <c r="Q156" s="256"/>
      <c r="R156" s="256"/>
      <c r="S156" s="256"/>
      <c r="T156" s="25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8" t="s">
        <v>438</v>
      </c>
      <c r="AU156" s="258" t="s">
        <v>166</v>
      </c>
      <c r="AV156" s="13" t="s">
        <v>76</v>
      </c>
      <c r="AW156" s="13" t="s">
        <v>31</v>
      </c>
      <c r="AX156" s="13" t="s">
        <v>69</v>
      </c>
      <c r="AY156" s="258" t="s">
        <v>149</v>
      </c>
    </row>
    <row r="157" s="14" customFormat="1">
      <c r="A157" s="14"/>
      <c r="B157" s="259"/>
      <c r="C157" s="260"/>
      <c r="D157" s="227" t="s">
        <v>438</v>
      </c>
      <c r="E157" s="261" t="s">
        <v>19</v>
      </c>
      <c r="F157" s="262" t="s">
        <v>616</v>
      </c>
      <c r="G157" s="260"/>
      <c r="H157" s="263">
        <v>0.28299999999999997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9" t="s">
        <v>438</v>
      </c>
      <c r="AU157" s="269" t="s">
        <v>166</v>
      </c>
      <c r="AV157" s="14" t="s">
        <v>78</v>
      </c>
      <c r="AW157" s="14" t="s">
        <v>31</v>
      </c>
      <c r="AX157" s="14" t="s">
        <v>69</v>
      </c>
      <c r="AY157" s="269" t="s">
        <v>149</v>
      </c>
    </row>
    <row r="158" s="15" customFormat="1">
      <c r="A158" s="15"/>
      <c r="B158" s="270"/>
      <c r="C158" s="271"/>
      <c r="D158" s="227" t="s">
        <v>438</v>
      </c>
      <c r="E158" s="272" t="s">
        <v>19</v>
      </c>
      <c r="F158" s="273" t="s">
        <v>441</v>
      </c>
      <c r="G158" s="271"/>
      <c r="H158" s="274">
        <v>0.28299999999999997</v>
      </c>
      <c r="I158" s="275"/>
      <c r="J158" s="271"/>
      <c r="K158" s="271"/>
      <c r="L158" s="276"/>
      <c r="M158" s="277"/>
      <c r="N158" s="278"/>
      <c r="O158" s="278"/>
      <c r="P158" s="278"/>
      <c r="Q158" s="278"/>
      <c r="R158" s="278"/>
      <c r="S158" s="278"/>
      <c r="T158" s="27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0" t="s">
        <v>438</v>
      </c>
      <c r="AU158" s="280" t="s">
        <v>166</v>
      </c>
      <c r="AV158" s="15" t="s">
        <v>166</v>
      </c>
      <c r="AW158" s="15" t="s">
        <v>31</v>
      </c>
      <c r="AX158" s="15" t="s">
        <v>69</v>
      </c>
      <c r="AY158" s="280" t="s">
        <v>149</v>
      </c>
    </row>
    <row r="159" s="14" customFormat="1">
      <c r="A159" s="14"/>
      <c r="B159" s="259"/>
      <c r="C159" s="260"/>
      <c r="D159" s="227" t="s">
        <v>438</v>
      </c>
      <c r="E159" s="261" t="s">
        <v>19</v>
      </c>
      <c r="F159" s="262" t="s">
        <v>617</v>
      </c>
      <c r="G159" s="260"/>
      <c r="H159" s="263">
        <v>0.155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438</v>
      </c>
      <c r="AU159" s="269" t="s">
        <v>166</v>
      </c>
      <c r="AV159" s="14" t="s">
        <v>78</v>
      </c>
      <c r="AW159" s="14" t="s">
        <v>31</v>
      </c>
      <c r="AX159" s="14" t="s">
        <v>69</v>
      </c>
      <c r="AY159" s="269" t="s">
        <v>149</v>
      </c>
    </row>
    <row r="160" s="15" customFormat="1">
      <c r="A160" s="15"/>
      <c r="B160" s="270"/>
      <c r="C160" s="271"/>
      <c r="D160" s="227" t="s">
        <v>438</v>
      </c>
      <c r="E160" s="272" t="s">
        <v>19</v>
      </c>
      <c r="F160" s="273" t="s">
        <v>441</v>
      </c>
      <c r="G160" s="271"/>
      <c r="H160" s="274">
        <v>0.155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0" t="s">
        <v>438</v>
      </c>
      <c r="AU160" s="280" t="s">
        <v>166</v>
      </c>
      <c r="AV160" s="15" t="s">
        <v>166</v>
      </c>
      <c r="AW160" s="15" t="s">
        <v>31</v>
      </c>
      <c r="AX160" s="15" t="s">
        <v>69</v>
      </c>
      <c r="AY160" s="280" t="s">
        <v>149</v>
      </c>
    </row>
    <row r="161" s="16" customFormat="1">
      <c r="A161" s="16"/>
      <c r="B161" s="281"/>
      <c r="C161" s="282"/>
      <c r="D161" s="227" t="s">
        <v>438</v>
      </c>
      <c r="E161" s="283" t="s">
        <v>19</v>
      </c>
      <c r="F161" s="284" t="s">
        <v>446</v>
      </c>
      <c r="G161" s="282"/>
      <c r="H161" s="285">
        <v>0.43799999999999994</v>
      </c>
      <c r="I161" s="286"/>
      <c r="J161" s="282"/>
      <c r="K161" s="282"/>
      <c r="L161" s="287"/>
      <c r="M161" s="288"/>
      <c r="N161" s="289"/>
      <c r="O161" s="289"/>
      <c r="P161" s="289"/>
      <c r="Q161" s="289"/>
      <c r="R161" s="289"/>
      <c r="S161" s="289"/>
      <c r="T161" s="290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91" t="s">
        <v>438</v>
      </c>
      <c r="AU161" s="291" t="s">
        <v>166</v>
      </c>
      <c r="AV161" s="16" t="s">
        <v>156</v>
      </c>
      <c r="AW161" s="16" t="s">
        <v>31</v>
      </c>
      <c r="AX161" s="16" t="s">
        <v>69</v>
      </c>
      <c r="AY161" s="291" t="s">
        <v>149</v>
      </c>
    </row>
    <row r="162" s="14" customFormat="1">
      <c r="A162" s="14"/>
      <c r="B162" s="259"/>
      <c r="C162" s="260"/>
      <c r="D162" s="227" t="s">
        <v>438</v>
      </c>
      <c r="E162" s="261" t="s">
        <v>19</v>
      </c>
      <c r="F162" s="262" t="s">
        <v>618</v>
      </c>
      <c r="G162" s="260"/>
      <c r="H162" s="263">
        <v>0.54800000000000004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9" t="s">
        <v>438</v>
      </c>
      <c r="AU162" s="269" t="s">
        <v>166</v>
      </c>
      <c r="AV162" s="14" t="s">
        <v>78</v>
      </c>
      <c r="AW162" s="14" t="s">
        <v>31</v>
      </c>
      <c r="AX162" s="14" t="s">
        <v>76</v>
      </c>
      <c r="AY162" s="269" t="s">
        <v>149</v>
      </c>
    </row>
    <row r="163" s="12" customFormat="1" ht="22.8" customHeight="1">
      <c r="A163" s="12"/>
      <c r="B163" s="198"/>
      <c r="C163" s="199"/>
      <c r="D163" s="200" t="s">
        <v>68</v>
      </c>
      <c r="E163" s="212" t="s">
        <v>166</v>
      </c>
      <c r="F163" s="212" t="s">
        <v>458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P164+P216</f>
        <v>0</v>
      </c>
      <c r="Q163" s="206"/>
      <c r="R163" s="207">
        <f>R164+R216</f>
        <v>12.59502002</v>
      </c>
      <c r="S163" s="206"/>
      <c r="T163" s="208">
        <f>T164+T216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76</v>
      </c>
      <c r="AT163" s="210" t="s">
        <v>68</v>
      </c>
      <c r="AU163" s="210" t="s">
        <v>76</v>
      </c>
      <c r="AY163" s="209" t="s">
        <v>149</v>
      </c>
      <c r="BK163" s="211">
        <f>BK164+BK216</f>
        <v>0</v>
      </c>
    </row>
    <row r="164" s="12" customFormat="1" ht="20.88" customHeight="1">
      <c r="A164" s="12"/>
      <c r="B164" s="198"/>
      <c r="C164" s="199"/>
      <c r="D164" s="200" t="s">
        <v>68</v>
      </c>
      <c r="E164" s="212" t="s">
        <v>317</v>
      </c>
      <c r="F164" s="212" t="s">
        <v>619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SUM(P165:P215)</f>
        <v>0</v>
      </c>
      <c r="Q164" s="206"/>
      <c r="R164" s="207">
        <f>SUM(R165:R215)</f>
        <v>11.169253660000001</v>
      </c>
      <c r="S164" s="206"/>
      <c r="T164" s="208">
        <f>SUM(T165:T215)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76</v>
      </c>
      <c r="AT164" s="210" t="s">
        <v>68</v>
      </c>
      <c r="AU164" s="210" t="s">
        <v>78</v>
      </c>
      <c r="AY164" s="209" t="s">
        <v>149</v>
      </c>
      <c r="BK164" s="211">
        <f>SUM(BK165:BK215)</f>
        <v>0</v>
      </c>
    </row>
    <row r="165" s="2" customFormat="1" ht="24.15" customHeight="1">
      <c r="A165" s="40"/>
      <c r="B165" s="41"/>
      <c r="C165" s="214" t="s">
        <v>207</v>
      </c>
      <c r="D165" s="214" t="s">
        <v>151</v>
      </c>
      <c r="E165" s="215" t="s">
        <v>620</v>
      </c>
      <c r="F165" s="216" t="s">
        <v>621</v>
      </c>
      <c r="G165" s="217" t="s">
        <v>154</v>
      </c>
      <c r="H165" s="218">
        <v>4.2839999999999998</v>
      </c>
      <c r="I165" s="219"/>
      <c r="J165" s="220">
        <f>ROUND(I165*H165,2)</f>
        <v>0</v>
      </c>
      <c r="K165" s="216" t="s">
        <v>161</v>
      </c>
      <c r="L165" s="46"/>
      <c r="M165" s="221" t="s">
        <v>19</v>
      </c>
      <c r="N165" s="222" t="s">
        <v>40</v>
      </c>
      <c r="O165" s="86"/>
      <c r="P165" s="223">
        <f>O165*H165</f>
        <v>0</v>
      </c>
      <c r="Q165" s="223">
        <v>2.1240000000000001</v>
      </c>
      <c r="R165" s="223">
        <f>Q165*H165</f>
        <v>9.0992160000000002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156</v>
      </c>
      <c r="AT165" s="225" t="s">
        <v>151</v>
      </c>
      <c r="AU165" s="225" t="s">
        <v>166</v>
      </c>
      <c r="AY165" s="19" t="s">
        <v>149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76</v>
      </c>
      <c r="BK165" s="226">
        <f>ROUND(I165*H165,2)</f>
        <v>0</v>
      </c>
      <c r="BL165" s="19" t="s">
        <v>156</v>
      </c>
      <c r="BM165" s="225" t="s">
        <v>622</v>
      </c>
    </row>
    <row r="166" s="2" customFormat="1">
      <c r="A166" s="40"/>
      <c r="B166" s="41"/>
      <c r="C166" s="42"/>
      <c r="D166" s="227" t="s">
        <v>158</v>
      </c>
      <c r="E166" s="42"/>
      <c r="F166" s="228" t="s">
        <v>623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158</v>
      </c>
      <c r="AU166" s="19" t="s">
        <v>166</v>
      </c>
    </row>
    <row r="167" s="2" customFormat="1">
      <c r="A167" s="40"/>
      <c r="B167" s="41"/>
      <c r="C167" s="42"/>
      <c r="D167" s="232" t="s">
        <v>164</v>
      </c>
      <c r="E167" s="42"/>
      <c r="F167" s="233" t="s">
        <v>624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164</v>
      </c>
      <c r="AU167" s="19" t="s">
        <v>166</v>
      </c>
    </row>
    <row r="168" s="14" customFormat="1">
      <c r="A168" s="14"/>
      <c r="B168" s="259"/>
      <c r="C168" s="260"/>
      <c r="D168" s="227" t="s">
        <v>438</v>
      </c>
      <c r="E168" s="261" t="s">
        <v>19</v>
      </c>
      <c r="F168" s="262" t="s">
        <v>625</v>
      </c>
      <c r="G168" s="260"/>
      <c r="H168" s="263">
        <v>4.2839999999999998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9" t="s">
        <v>438</v>
      </c>
      <c r="AU168" s="269" t="s">
        <v>166</v>
      </c>
      <c r="AV168" s="14" t="s">
        <v>78</v>
      </c>
      <c r="AW168" s="14" t="s">
        <v>31</v>
      </c>
      <c r="AX168" s="14" t="s">
        <v>69</v>
      </c>
      <c r="AY168" s="269" t="s">
        <v>149</v>
      </c>
    </row>
    <row r="169" s="15" customFormat="1">
      <c r="A169" s="15"/>
      <c r="B169" s="270"/>
      <c r="C169" s="271"/>
      <c r="D169" s="227" t="s">
        <v>438</v>
      </c>
      <c r="E169" s="272" t="s">
        <v>19</v>
      </c>
      <c r="F169" s="273" t="s">
        <v>441</v>
      </c>
      <c r="G169" s="271"/>
      <c r="H169" s="274">
        <v>4.2839999999999998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0" t="s">
        <v>438</v>
      </c>
      <c r="AU169" s="280" t="s">
        <v>166</v>
      </c>
      <c r="AV169" s="15" t="s">
        <v>166</v>
      </c>
      <c r="AW169" s="15" t="s">
        <v>31</v>
      </c>
      <c r="AX169" s="15" t="s">
        <v>76</v>
      </c>
      <c r="AY169" s="280" t="s">
        <v>149</v>
      </c>
    </row>
    <row r="170" s="2" customFormat="1" ht="16.5" customHeight="1">
      <c r="A170" s="40"/>
      <c r="B170" s="41"/>
      <c r="C170" s="214" t="s">
        <v>191</v>
      </c>
      <c r="D170" s="214" t="s">
        <v>151</v>
      </c>
      <c r="E170" s="215" t="s">
        <v>626</v>
      </c>
      <c r="F170" s="216" t="s">
        <v>627</v>
      </c>
      <c r="G170" s="217" t="s">
        <v>154</v>
      </c>
      <c r="H170" s="218">
        <v>0.023</v>
      </c>
      <c r="I170" s="219"/>
      <c r="J170" s="220">
        <f>ROUND(I170*H170,2)</f>
        <v>0</v>
      </c>
      <c r="K170" s="216" t="s">
        <v>161</v>
      </c>
      <c r="L170" s="46"/>
      <c r="M170" s="221" t="s">
        <v>19</v>
      </c>
      <c r="N170" s="222" t="s">
        <v>40</v>
      </c>
      <c r="O170" s="86"/>
      <c r="P170" s="223">
        <f>O170*H170</f>
        <v>0</v>
      </c>
      <c r="Q170" s="223">
        <v>1.94302</v>
      </c>
      <c r="R170" s="223">
        <f>Q170*H170</f>
        <v>0.04468946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156</v>
      </c>
      <c r="AT170" s="225" t="s">
        <v>151</v>
      </c>
      <c r="AU170" s="225" t="s">
        <v>166</v>
      </c>
      <c r="AY170" s="19" t="s">
        <v>149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76</v>
      </c>
      <c r="BK170" s="226">
        <f>ROUND(I170*H170,2)</f>
        <v>0</v>
      </c>
      <c r="BL170" s="19" t="s">
        <v>156</v>
      </c>
      <c r="BM170" s="225" t="s">
        <v>628</v>
      </c>
    </row>
    <row r="171" s="2" customFormat="1">
      <c r="A171" s="40"/>
      <c r="B171" s="41"/>
      <c r="C171" s="42"/>
      <c r="D171" s="227" t="s">
        <v>158</v>
      </c>
      <c r="E171" s="42"/>
      <c r="F171" s="228" t="s">
        <v>629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158</v>
      </c>
      <c r="AU171" s="19" t="s">
        <v>166</v>
      </c>
    </row>
    <row r="172" s="2" customFormat="1">
      <c r="A172" s="40"/>
      <c r="B172" s="41"/>
      <c r="C172" s="42"/>
      <c r="D172" s="232" t="s">
        <v>164</v>
      </c>
      <c r="E172" s="42"/>
      <c r="F172" s="233" t="s">
        <v>630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164</v>
      </c>
      <c r="AU172" s="19" t="s">
        <v>166</v>
      </c>
    </row>
    <row r="173" s="14" customFormat="1">
      <c r="A173" s="14"/>
      <c r="B173" s="259"/>
      <c r="C173" s="260"/>
      <c r="D173" s="227" t="s">
        <v>438</v>
      </c>
      <c r="E173" s="261" t="s">
        <v>19</v>
      </c>
      <c r="F173" s="262" t="s">
        <v>631</v>
      </c>
      <c r="G173" s="260"/>
      <c r="H173" s="263">
        <v>0.023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9" t="s">
        <v>438</v>
      </c>
      <c r="AU173" s="269" t="s">
        <v>166</v>
      </c>
      <c r="AV173" s="14" t="s">
        <v>78</v>
      </c>
      <c r="AW173" s="14" t="s">
        <v>31</v>
      </c>
      <c r="AX173" s="14" t="s">
        <v>69</v>
      </c>
      <c r="AY173" s="269" t="s">
        <v>149</v>
      </c>
    </row>
    <row r="174" s="15" customFormat="1">
      <c r="A174" s="15"/>
      <c r="B174" s="270"/>
      <c r="C174" s="271"/>
      <c r="D174" s="227" t="s">
        <v>438</v>
      </c>
      <c r="E174" s="272" t="s">
        <v>19</v>
      </c>
      <c r="F174" s="273" t="s">
        <v>441</v>
      </c>
      <c r="G174" s="271"/>
      <c r="H174" s="274">
        <v>0.023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0" t="s">
        <v>438</v>
      </c>
      <c r="AU174" s="280" t="s">
        <v>166</v>
      </c>
      <c r="AV174" s="15" t="s">
        <v>166</v>
      </c>
      <c r="AW174" s="15" t="s">
        <v>31</v>
      </c>
      <c r="AX174" s="15" t="s">
        <v>76</v>
      </c>
      <c r="AY174" s="280" t="s">
        <v>149</v>
      </c>
    </row>
    <row r="175" s="14" customFormat="1">
      <c r="A175" s="14"/>
      <c r="B175" s="259"/>
      <c r="C175" s="260"/>
      <c r="D175" s="227" t="s">
        <v>438</v>
      </c>
      <c r="E175" s="261" t="s">
        <v>19</v>
      </c>
      <c r="F175" s="262" t="s">
        <v>632</v>
      </c>
      <c r="G175" s="260"/>
      <c r="H175" s="263">
        <v>0.16800000000000001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438</v>
      </c>
      <c r="AU175" s="269" t="s">
        <v>166</v>
      </c>
      <c r="AV175" s="14" t="s">
        <v>78</v>
      </c>
      <c r="AW175" s="14" t="s">
        <v>31</v>
      </c>
      <c r="AX175" s="14" t="s">
        <v>69</v>
      </c>
      <c r="AY175" s="269" t="s">
        <v>149</v>
      </c>
    </row>
    <row r="176" s="15" customFormat="1">
      <c r="A176" s="15"/>
      <c r="B176" s="270"/>
      <c r="C176" s="271"/>
      <c r="D176" s="227" t="s">
        <v>438</v>
      </c>
      <c r="E176" s="272" t="s">
        <v>19</v>
      </c>
      <c r="F176" s="273" t="s">
        <v>441</v>
      </c>
      <c r="G176" s="271"/>
      <c r="H176" s="274">
        <v>0.16800000000000001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0" t="s">
        <v>438</v>
      </c>
      <c r="AU176" s="280" t="s">
        <v>166</v>
      </c>
      <c r="AV176" s="15" t="s">
        <v>166</v>
      </c>
      <c r="AW176" s="15" t="s">
        <v>31</v>
      </c>
      <c r="AX176" s="15" t="s">
        <v>69</v>
      </c>
      <c r="AY176" s="280" t="s">
        <v>149</v>
      </c>
    </row>
    <row r="177" s="2" customFormat="1" ht="33" customHeight="1">
      <c r="A177" s="40"/>
      <c r="B177" s="41"/>
      <c r="C177" s="214" t="s">
        <v>197</v>
      </c>
      <c r="D177" s="214" t="s">
        <v>151</v>
      </c>
      <c r="E177" s="215" t="s">
        <v>633</v>
      </c>
      <c r="F177" s="216" t="s">
        <v>634</v>
      </c>
      <c r="G177" s="217" t="s">
        <v>181</v>
      </c>
      <c r="H177" s="218">
        <v>0.13</v>
      </c>
      <c r="I177" s="219"/>
      <c r="J177" s="220">
        <f>ROUND(I177*H177,2)</f>
        <v>0</v>
      </c>
      <c r="K177" s="216" t="s">
        <v>161</v>
      </c>
      <c r="L177" s="46"/>
      <c r="M177" s="221" t="s">
        <v>19</v>
      </c>
      <c r="N177" s="222" t="s">
        <v>40</v>
      </c>
      <c r="O177" s="86"/>
      <c r="P177" s="223">
        <f>O177*H177</f>
        <v>0</v>
      </c>
      <c r="Q177" s="223">
        <v>0.019539999999999998</v>
      </c>
      <c r="R177" s="223">
        <f>Q177*H177</f>
        <v>0.0025401999999999998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156</v>
      </c>
      <c r="AT177" s="225" t="s">
        <v>151</v>
      </c>
      <c r="AU177" s="225" t="s">
        <v>166</v>
      </c>
      <c r="AY177" s="19" t="s">
        <v>149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76</v>
      </c>
      <c r="BK177" s="226">
        <f>ROUND(I177*H177,2)</f>
        <v>0</v>
      </c>
      <c r="BL177" s="19" t="s">
        <v>156</v>
      </c>
      <c r="BM177" s="225" t="s">
        <v>635</v>
      </c>
    </row>
    <row r="178" s="2" customFormat="1">
      <c r="A178" s="40"/>
      <c r="B178" s="41"/>
      <c r="C178" s="42"/>
      <c r="D178" s="227" t="s">
        <v>158</v>
      </c>
      <c r="E178" s="42"/>
      <c r="F178" s="228" t="s">
        <v>636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158</v>
      </c>
      <c r="AU178" s="19" t="s">
        <v>166</v>
      </c>
    </row>
    <row r="179" s="2" customFormat="1">
      <c r="A179" s="40"/>
      <c r="B179" s="41"/>
      <c r="C179" s="42"/>
      <c r="D179" s="232" t="s">
        <v>164</v>
      </c>
      <c r="E179" s="42"/>
      <c r="F179" s="233" t="s">
        <v>637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164</v>
      </c>
      <c r="AU179" s="19" t="s">
        <v>166</v>
      </c>
    </row>
    <row r="180" s="14" customFormat="1">
      <c r="A180" s="14"/>
      <c r="B180" s="259"/>
      <c r="C180" s="260"/>
      <c r="D180" s="227" t="s">
        <v>438</v>
      </c>
      <c r="E180" s="261" t="s">
        <v>19</v>
      </c>
      <c r="F180" s="262" t="s">
        <v>638</v>
      </c>
      <c r="G180" s="260"/>
      <c r="H180" s="263">
        <v>0.035999999999999997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9" t="s">
        <v>438</v>
      </c>
      <c r="AU180" s="269" t="s">
        <v>166</v>
      </c>
      <c r="AV180" s="14" t="s">
        <v>78</v>
      </c>
      <c r="AW180" s="14" t="s">
        <v>31</v>
      </c>
      <c r="AX180" s="14" t="s">
        <v>69</v>
      </c>
      <c r="AY180" s="269" t="s">
        <v>149</v>
      </c>
    </row>
    <row r="181" s="15" customFormat="1">
      <c r="A181" s="15"/>
      <c r="B181" s="270"/>
      <c r="C181" s="271"/>
      <c r="D181" s="227" t="s">
        <v>438</v>
      </c>
      <c r="E181" s="272" t="s">
        <v>19</v>
      </c>
      <c r="F181" s="273" t="s">
        <v>441</v>
      </c>
      <c r="G181" s="271"/>
      <c r="H181" s="274">
        <v>0.035999999999999997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0" t="s">
        <v>438</v>
      </c>
      <c r="AU181" s="280" t="s">
        <v>166</v>
      </c>
      <c r="AV181" s="15" t="s">
        <v>166</v>
      </c>
      <c r="AW181" s="15" t="s">
        <v>31</v>
      </c>
      <c r="AX181" s="15" t="s">
        <v>69</v>
      </c>
      <c r="AY181" s="280" t="s">
        <v>149</v>
      </c>
    </row>
    <row r="182" s="14" customFormat="1">
      <c r="A182" s="14"/>
      <c r="B182" s="259"/>
      <c r="C182" s="260"/>
      <c r="D182" s="227" t="s">
        <v>438</v>
      </c>
      <c r="E182" s="261" t="s">
        <v>19</v>
      </c>
      <c r="F182" s="262" t="s">
        <v>639</v>
      </c>
      <c r="G182" s="260"/>
      <c r="H182" s="263">
        <v>0.047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9" t="s">
        <v>438</v>
      </c>
      <c r="AU182" s="269" t="s">
        <v>166</v>
      </c>
      <c r="AV182" s="14" t="s">
        <v>78</v>
      </c>
      <c r="AW182" s="14" t="s">
        <v>31</v>
      </c>
      <c r="AX182" s="14" t="s">
        <v>69</v>
      </c>
      <c r="AY182" s="269" t="s">
        <v>149</v>
      </c>
    </row>
    <row r="183" s="15" customFormat="1">
      <c r="A183" s="15"/>
      <c r="B183" s="270"/>
      <c r="C183" s="271"/>
      <c r="D183" s="227" t="s">
        <v>438</v>
      </c>
      <c r="E183" s="272" t="s">
        <v>19</v>
      </c>
      <c r="F183" s="273" t="s">
        <v>441</v>
      </c>
      <c r="G183" s="271"/>
      <c r="H183" s="274">
        <v>0.047</v>
      </c>
      <c r="I183" s="275"/>
      <c r="J183" s="271"/>
      <c r="K183" s="271"/>
      <c r="L183" s="276"/>
      <c r="M183" s="277"/>
      <c r="N183" s="278"/>
      <c r="O183" s="278"/>
      <c r="P183" s="278"/>
      <c r="Q183" s="278"/>
      <c r="R183" s="278"/>
      <c r="S183" s="278"/>
      <c r="T183" s="27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0" t="s">
        <v>438</v>
      </c>
      <c r="AU183" s="280" t="s">
        <v>166</v>
      </c>
      <c r="AV183" s="15" t="s">
        <v>166</v>
      </c>
      <c r="AW183" s="15" t="s">
        <v>31</v>
      </c>
      <c r="AX183" s="15" t="s">
        <v>69</v>
      </c>
      <c r="AY183" s="280" t="s">
        <v>149</v>
      </c>
    </row>
    <row r="184" s="14" customFormat="1">
      <c r="A184" s="14"/>
      <c r="B184" s="259"/>
      <c r="C184" s="260"/>
      <c r="D184" s="227" t="s">
        <v>438</v>
      </c>
      <c r="E184" s="261" t="s">
        <v>19</v>
      </c>
      <c r="F184" s="262" t="s">
        <v>640</v>
      </c>
      <c r="G184" s="260"/>
      <c r="H184" s="263">
        <v>0.047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9" t="s">
        <v>438</v>
      </c>
      <c r="AU184" s="269" t="s">
        <v>166</v>
      </c>
      <c r="AV184" s="14" t="s">
        <v>78</v>
      </c>
      <c r="AW184" s="14" t="s">
        <v>31</v>
      </c>
      <c r="AX184" s="14" t="s">
        <v>69</v>
      </c>
      <c r="AY184" s="269" t="s">
        <v>149</v>
      </c>
    </row>
    <row r="185" s="15" customFormat="1">
      <c r="A185" s="15"/>
      <c r="B185" s="270"/>
      <c r="C185" s="271"/>
      <c r="D185" s="227" t="s">
        <v>438</v>
      </c>
      <c r="E185" s="272" t="s">
        <v>19</v>
      </c>
      <c r="F185" s="273" t="s">
        <v>441</v>
      </c>
      <c r="G185" s="271"/>
      <c r="H185" s="274">
        <v>0.047</v>
      </c>
      <c r="I185" s="275"/>
      <c r="J185" s="271"/>
      <c r="K185" s="271"/>
      <c r="L185" s="276"/>
      <c r="M185" s="277"/>
      <c r="N185" s="278"/>
      <c r="O185" s="278"/>
      <c r="P185" s="278"/>
      <c r="Q185" s="278"/>
      <c r="R185" s="278"/>
      <c r="S185" s="278"/>
      <c r="T185" s="27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0" t="s">
        <v>438</v>
      </c>
      <c r="AU185" s="280" t="s">
        <v>166</v>
      </c>
      <c r="AV185" s="15" t="s">
        <v>166</v>
      </c>
      <c r="AW185" s="15" t="s">
        <v>31</v>
      </c>
      <c r="AX185" s="15" t="s">
        <v>69</v>
      </c>
      <c r="AY185" s="280" t="s">
        <v>149</v>
      </c>
    </row>
    <row r="186" s="16" customFormat="1">
      <c r="A186" s="16"/>
      <c r="B186" s="281"/>
      <c r="C186" s="282"/>
      <c r="D186" s="227" t="s">
        <v>438</v>
      </c>
      <c r="E186" s="283" t="s">
        <v>19</v>
      </c>
      <c r="F186" s="284" t="s">
        <v>446</v>
      </c>
      <c r="G186" s="282"/>
      <c r="H186" s="285">
        <v>0.13</v>
      </c>
      <c r="I186" s="286"/>
      <c r="J186" s="282"/>
      <c r="K186" s="282"/>
      <c r="L186" s="287"/>
      <c r="M186" s="288"/>
      <c r="N186" s="289"/>
      <c r="O186" s="289"/>
      <c r="P186" s="289"/>
      <c r="Q186" s="289"/>
      <c r="R186" s="289"/>
      <c r="S186" s="289"/>
      <c r="T186" s="290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91" t="s">
        <v>438</v>
      </c>
      <c r="AU186" s="291" t="s">
        <v>166</v>
      </c>
      <c r="AV186" s="16" t="s">
        <v>156</v>
      </c>
      <c r="AW186" s="16" t="s">
        <v>31</v>
      </c>
      <c r="AX186" s="16" t="s">
        <v>76</v>
      </c>
      <c r="AY186" s="291" t="s">
        <v>149</v>
      </c>
    </row>
    <row r="187" s="2" customFormat="1" ht="24.15" customHeight="1">
      <c r="A187" s="40"/>
      <c r="B187" s="41"/>
      <c r="C187" s="234" t="s">
        <v>172</v>
      </c>
      <c r="D187" s="234" t="s">
        <v>198</v>
      </c>
      <c r="E187" s="235" t="s">
        <v>641</v>
      </c>
      <c r="F187" s="236" t="s">
        <v>642</v>
      </c>
      <c r="G187" s="237" t="s">
        <v>181</v>
      </c>
      <c r="H187" s="238">
        <v>0.035999999999999997</v>
      </c>
      <c r="I187" s="239"/>
      <c r="J187" s="240">
        <f>ROUND(I187*H187,2)</f>
        <v>0</v>
      </c>
      <c r="K187" s="236" t="s">
        <v>161</v>
      </c>
      <c r="L187" s="241"/>
      <c r="M187" s="242" t="s">
        <v>19</v>
      </c>
      <c r="N187" s="243" t="s">
        <v>40</v>
      </c>
      <c r="O187" s="86"/>
      <c r="P187" s="223">
        <f>O187*H187</f>
        <v>0</v>
      </c>
      <c r="Q187" s="223">
        <v>1</v>
      </c>
      <c r="R187" s="223">
        <f>Q187*H187</f>
        <v>0.035999999999999997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172</v>
      </c>
      <c r="AT187" s="225" t="s">
        <v>198</v>
      </c>
      <c r="AU187" s="225" t="s">
        <v>166</v>
      </c>
      <c r="AY187" s="19" t="s">
        <v>149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76</v>
      </c>
      <c r="BK187" s="226">
        <f>ROUND(I187*H187,2)</f>
        <v>0</v>
      </c>
      <c r="BL187" s="19" t="s">
        <v>156</v>
      </c>
      <c r="BM187" s="225" t="s">
        <v>643</v>
      </c>
    </row>
    <row r="188" s="2" customFormat="1">
      <c r="A188" s="40"/>
      <c r="B188" s="41"/>
      <c r="C188" s="42"/>
      <c r="D188" s="227" t="s">
        <v>158</v>
      </c>
      <c r="E188" s="42"/>
      <c r="F188" s="228" t="s">
        <v>642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158</v>
      </c>
      <c r="AU188" s="19" t="s">
        <v>166</v>
      </c>
    </row>
    <row r="189" s="14" customFormat="1">
      <c r="A189" s="14"/>
      <c r="B189" s="259"/>
      <c r="C189" s="260"/>
      <c r="D189" s="227" t="s">
        <v>438</v>
      </c>
      <c r="E189" s="261" t="s">
        <v>19</v>
      </c>
      <c r="F189" s="262" t="s">
        <v>638</v>
      </c>
      <c r="G189" s="260"/>
      <c r="H189" s="263">
        <v>0.035999999999999997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9" t="s">
        <v>438</v>
      </c>
      <c r="AU189" s="269" t="s">
        <v>166</v>
      </c>
      <c r="AV189" s="14" t="s">
        <v>78</v>
      </c>
      <c r="AW189" s="14" t="s">
        <v>31</v>
      </c>
      <c r="AX189" s="14" t="s">
        <v>69</v>
      </c>
      <c r="AY189" s="269" t="s">
        <v>149</v>
      </c>
    </row>
    <row r="190" s="15" customFormat="1">
      <c r="A190" s="15"/>
      <c r="B190" s="270"/>
      <c r="C190" s="271"/>
      <c r="D190" s="227" t="s">
        <v>438</v>
      </c>
      <c r="E190" s="272" t="s">
        <v>19</v>
      </c>
      <c r="F190" s="273" t="s">
        <v>441</v>
      </c>
      <c r="G190" s="271"/>
      <c r="H190" s="274">
        <v>0.035999999999999997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0" t="s">
        <v>438</v>
      </c>
      <c r="AU190" s="280" t="s">
        <v>166</v>
      </c>
      <c r="AV190" s="15" t="s">
        <v>166</v>
      </c>
      <c r="AW190" s="15" t="s">
        <v>31</v>
      </c>
      <c r="AX190" s="15" t="s">
        <v>76</v>
      </c>
      <c r="AY190" s="280" t="s">
        <v>149</v>
      </c>
    </row>
    <row r="191" s="2" customFormat="1" ht="24.15" customHeight="1">
      <c r="A191" s="40"/>
      <c r="B191" s="41"/>
      <c r="C191" s="234" t="s">
        <v>185</v>
      </c>
      <c r="D191" s="234" t="s">
        <v>198</v>
      </c>
      <c r="E191" s="235" t="s">
        <v>644</v>
      </c>
      <c r="F191" s="236" t="s">
        <v>645</v>
      </c>
      <c r="G191" s="237" t="s">
        <v>181</v>
      </c>
      <c r="H191" s="238">
        <v>0.094</v>
      </c>
      <c r="I191" s="239"/>
      <c r="J191" s="240">
        <f>ROUND(I191*H191,2)</f>
        <v>0</v>
      </c>
      <c r="K191" s="236" t="s">
        <v>161</v>
      </c>
      <c r="L191" s="241"/>
      <c r="M191" s="242" t="s">
        <v>19</v>
      </c>
      <c r="N191" s="243" t="s">
        <v>40</v>
      </c>
      <c r="O191" s="86"/>
      <c r="P191" s="223">
        <f>O191*H191</f>
        <v>0</v>
      </c>
      <c r="Q191" s="223">
        <v>1</v>
      </c>
      <c r="R191" s="223">
        <f>Q191*H191</f>
        <v>0.094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172</v>
      </c>
      <c r="AT191" s="225" t="s">
        <v>198</v>
      </c>
      <c r="AU191" s="225" t="s">
        <v>166</v>
      </c>
      <c r="AY191" s="19" t="s">
        <v>149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76</v>
      </c>
      <c r="BK191" s="226">
        <f>ROUND(I191*H191,2)</f>
        <v>0</v>
      </c>
      <c r="BL191" s="19" t="s">
        <v>156</v>
      </c>
      <c r="BM191" s="225" t="s">
        <v>646</v>
      </c>
    </row>
    <row r="192" s="2" customFormat="1">
      <c r="A192" s="40"/>
      <c r="B192" s="41"/>
      <c r="C192" s="42"/>
      <c r="D192" s="227" t="s">
        <v>158</v>
      </c>
      <c r="E192" s="42"/>
      <c r="F192" s="228" t="s">
        <v>645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158</v>
      </c>
      <c r="AU192" s="19" t="s">
        <v>166</v>
      </c>
    </row>
    <row r="193" s="14" customFormat="1">
      <c r="A193" s="14"/>
      <c r="B193" s="259"/>
      <c r="C193" s="260"/>
      <c r="D193" s="227" t="s">
        <v>438</v>
      </c>
      <c r="E193" s="261" t="s">
        <v>19</v>
      </c>
      <c r="F193" s="262" t="s">
        <v>639</v>
      </c>
      <c r="G193" s="260"/>
      <c r="H193" s="263">
        <v>0.047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9" t="s">
        <v>438</v>
      </c>
      <c r="AU193" s="269" t="s">
        <v>166</v>
      </c>
      <c r="AV193" s="14" t="s">
        <v>78</v>
      </c>
      <c r="AW193" s="14" t="s">
        <v>31</v>
      </c>
      <c r="AX193" s="14" t="s">
        <v>69</v>
      </c>
      <c r="AY193" s="269" t="s">
        <v>149</v>
      </c>
    </row>
    <row r="194" s="15" customFormat="1">
      <c r="A194" s="15"/>
      <c r="B194" s="270"/>
      <c r="C194" s="271"/>
      <c r="D194" s="227" t="s">
        <v>438</v>
      </c>
      <c r="E194" s="272" t="s">
        <v>19</v>
      </c>
      <c r="F194" s="273" t="s">
        <v>441</v>
      </c>
      <c r="G194" s="271"/>
      <c r="H194" s="274">
        <v>0.047</v>
      </c>
      <c r="I194" s="275"/>
      <c r="J194" s="271"/>
      <c r="K194" s="271"/>
      <c r="L194" s="276"/>
      <c r="M194" s="277"/>
      <c r="N194" s="278"/>
      <c r="O194" s="278"/>
      <c r="P194" s="278"/>
      <c r="Q194" s="278"/>
      <c r="R194" s="278"/>
      <c r="S194" s="278"/>
      <c r="T194" s="27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0" t="s">
        <v>438</v>
      </c>
      <c r="AU194" s="280" t="s">
        <v>166</v>
      </c>
      <c r="AV194" s="15" t="s">
        <v>166</v>
      </c>
      <c r="AW194" s="15" t="s">
        <v>31</v>
      </c>
      <c r="AX194" s="15" t="s">
        <v>69</v>
      </c>
      <c r="AY194" s="280" t="s">
        <v>149</v>
      </c>
    </row>
    <row r="195" s="14" customFormat="1">
      <c r="A195" s="14"/>
      <c r="B195" s="259"/>
      <c r="C195" s="260"/>
      <c r="D195" s="227" t="s">
        <v>438</v>
      </c>
      <c r="E195" s="261" t="s">
        <v>19</v>
      </c>
      <c r="F195" s="262" t="s">
        <v>640</v>
      </c>
      <c r="G195" s="260"/>
      <c r="H195" s="263">
        <v>0.047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9" t="s">
        <v>438</v>
      </c>
      <c r="AU195" s="269" t="s">
        <v>166</v>
      </c>
      <c r="AV195" s="14" t="s">
        <v>78</v>
      </c>
      <c r="AW195" s="14" t="s">
        <v>31</v>
      </c>
      <c r="AX195" s="14" t="s">
        <v>69</v>
      </c>
      <c r="AY195" s="269" t="s">
        <v>149</v>
      </c>
    </row>
    <row r="196" s="15" customFormat="1">
      <c r="A196" s="15"/>
      <c r="B196" s="270"/>
      <c r="C196" s="271"/>
      <c r="D196" s="227" t="s">
        <v>438</v>
      </c>
      <c r="E196" s="272" t="s">
        <v>19</v>
      </c>
      <c r="F196" s="273" t="s">
        <v>441</v>
      </c>
      <c r="G196" s="271"/>
      <c r="H196" s="274">
        <v>0.047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0" t="s">
        <v>438</v>
      </c>
      <c r="AU196" s="280" t="s">
        <v>166</v>
      </c>
      <c r="AV196" s="15" t="s">
        <v>166</v>
      </c>
      <c r="AW196" s="15" t="s">
        <v>31</v>
      </c>
      <c r="AX196" s="15" t="s">
        <v>69</v>
      </c>
      <c r="AY196" s="280" t="s">
        <v>149</v>
      </c>
    </row>
    <row r="197" s="16" customFormat="1">
      <c r="A197" s="16"/>
      <c r="B197" s="281"/>
      <c r="C197" s="282"/>
      <c r="D197" s="227" t="s">
        <v>438</v>
      </c>
      <c r="E197" s="283" t="s">
        <v>19</v>
      </c>
      <c r="F197" s="284" t="s">
        <v>446</v>
      </c>
      <c r="G197" s="282"/>
      <c r="H197" s="285">
        <v>0.094</v>
      </c>
      <c r="I197" s="286"/>
      <c r="J197" s="282"/>
      <c r="K197" s="282"/>
      <c r="L197" s="287"/>
      <c r="M197" s="288"/>
      <c r="N197" s="289"/>
      <c r="O197" s="289"/>
      <c r="P197" s="289"/>
      <c r="Q197" s="289"/>
      <c r="R197" s="289"/>
      <c r="S197" s="289"/>
      <c r="T197" s="290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91" t="s">
        <v>438</v>
      </c>
      <c r="AU197" s="291" t="s">
        <v>166</v>
      </c>
      <c r="AV197" s="16" t="s">
        <v>156</v>
      </c>
      <c r="AW197" s="16" t="s">
        <v>31</v>
      </c>
      <c r="AX197" s="16" t="s">
        <v>76</v>
      </c>
      <c r="AY197" s="291" t="s">
        <v>149</v>
      </c>
    </row>
    <row r="198" s="2" customFormat="1" ht="33" customHeight="1">
      <c r="A198" s="40"/>
      <c r="B198" s="41"/>
      <c r="C198" s="214" t="s">
        <v>178</v>
      </c>
      <c r="D198" s="214" t="s">
        <v>151</v>
      </c>
      <c r="E198" s="215" t="s">
        <v>647</v>
      </c>
      <c r="F198" s="216" t="s">
        <v>648</v>
      </c>
      <c r="G198" s="217" t="s">
        <v>238</v>
      </c>
      <c r="H198" s="218">
        <v>2</v>
      </c>
      <c r="I198" s="219"/>
      <c r="J198" s="220">
        <f>ROUND(I198*H198,2)</f>
        <v>0</v>
      </c>
      <c r="K198" s="216" t="s">
        <v>161</v>
      </c>
      <c r="L198" s="46"/>
      <c r="M198" s="221" t="s">
        <v>19</v>
      </c>
      <c r="N198" s="222" t="s">
        <v>40</v>
      </c>
      <c r="O198" s="86"/>
      <c r="P198" s="223">
        <f>O198*H198</f>
        <v>0</v>
      </c>
      <c r="Q198" s="223">
        <v>0.026280000000000001</v>
      </c>
      <c r="R198" s="223">
        <f>Q198*H198</f>
        <v>0.052560000000000003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156</v>
      </c>
      <c r="AT198" s="225" t="s">
        <v>151</v>
      </c>
      <c r="AU198" s="225" t="s">
        <v>166</v>
      </c>
      <c r="AY198" s="19" t="s">
        <v>149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76</v>
      </c>
      <c r="BK198" s="226">
        <f>ROUND(I198*H198,2)</f>
        <v>0</v>
      </c>
      <c r="BL198" s="19" t="s">
        <v>156</v>
      </c>
      <c r="BM198" s="225" t="s">
        <v>649</v>
      </c>
    </row>
    <row r="199" s="2" customFormat="1">
      <c r="A199" s="40"/>
      <c r="B199" s="41"/>
      <c r="C199" s="42"/>
      <c r="D199" s="227" t="s">
        <v>158</v>
      </c>
      <c r="E199" s="42"/>
      <c r="F199" s="228" t="s">
        <v>650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158</v>
      </c>
      <c r="AU199" s="19" t="s">
        <v>166</v>
      </c>
    </row>
    <row r="200" s="2" customFormat="1">
      <c r="A200" s="40"/>
      <c r="B200" s="41"/>
      <c r="C200" s="42"/>
      <c r="D200" s="232" t="s">
        <v>164</v>
      </c>
      <c r="E200" s="42"/>
      <c r="F200" s="233" t="s">
        <v>651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164</v>
      </c>
      <c r="AU200" s="19" t="s">
        <v>166</v>
      </c>
    </row>
    <row r="201" s="14" customFormat="1">
      <c r="A201" s="14"/>
      <c r="B201" s="259"/>
      <c r="C201" s="260"/>
      <c r="D201" s="227" t="s">
        <v>438</v>
      </c>
      <c r="E201" s="261" t="s">
        <v>19</v>
      </c>
      <c r="F201" s="262" t="s">
        <v>652</v>
      </c>
      <c r="G201" s="260"/>
      <c r="H201" s="263">
        <v>1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9" t="s">
        <v>438</v>
      </c>
      <c r="AU201" s="269" t="s">
        <v>166</v>
      </c>
      <c r="AV201" s="14" t="s">
        <v>78</v>
      </c>
      <c r="AW201" s="14" t="s">
        <v>31</v>
      </c>
      <c r="AX201" s="14" t="s">
        <v>69</v>
      </c>
      <c r="AY201" s="269" t="s">
        <v>149</v>
      </c>
    </row>
    <row r="202" s="15" customFormat="1">
      <c r="A202" s="15"/>
      <c r="B202" s="270"/>
      <c r="C202" s="271"/>
      <c r="D202" s="227" t="s">
        <v>438</v>
      </c>
      <c r="E202" s="272" t="s">
        <v>19</v>
      </c>
      <c r="F202" s="273" t="s">
        <v>441</v>
      </c>
      <c r="G202" s="271"/>
      <c r="H202" s="274">
        <v>1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0" t="s">
        <v>438</v>
      </c>
      <c r="AU202" s="280" t="s">
        <v>166</v>
      </c>
      <c r="AV202" s="15" t="s">
        <v>166</v>
      </c>
      <c r="AW202" s="15" t="s">
        <v>31</v>
      </c>
      <c r="AX202" s="15" t="s">
        <v>69</v>
      </c>
      <c r="AY202" s="280" t="s">
        <v>149</v>
      </c>
    </row>
    <row r="203" s="14" customFormat="1">
      <c r="A203" s="14"/>
      <c r="B203" s="259"/>
      <c r="C203" s="260"/>
      <c r="D203" s="227" t="s">
        <v>438</v>
      </c>
      <c r="E203" s="261" t="s">
        <v>19</v>
      </c>
      <c r="F203" s="262" t="s">
        <v>653</v>
      </c>
      <c r="G203" s="260"/>
      <c r="H203" s="263">
        <v>1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9" t="s">
        <v>438</v>
      </c>
      <c r="AU203" s="269" t="s">
        <v>166</v>
      </c>
      <c r="AV203" s="14" t="s">
        <v>78</v>
      </c>
      <c r="AW203" s="14" t="s">
        <v>31</v>
      </c>
      <c r="AX203" s="14" t="s">
        <v>69</v>
      </c>
      <c r="AY203" s="269" t="s">
        <v>149</v>
      </c>
    </row>
    <row r="204" s="15" customFormat="1">
      <c r="A204" s="15"/>
      <c r="B204" s="270"/>
      <c r="C204" s="271"/>
      <c r="D204" s="227" t="s">
        <v>438</v>
      </c>
      <c r="E204" s="272" t="s">
        <v>19</v>
      </c>
      <c r="F204" s="273" t="s">
        <v>441</v>
      </c>
      <c r="G204" s="271"/>
      <c r="H204" s="274">
        <v>1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0" t="s">
        <v>438</v>
      </c>
      <c r="AU204" s="280" t="s">
        <v>166</v>
      </c>
      <c r="AV204" s="15" t="s">
        <v>166</v>
      </c>
      <c r="AW204" s="15" t="s">
        <v>31</v>
      </c>
      <c r="AX204" s="15" t="s">
        <v>69</v>
      </c>
      <c r="AY204" s="280" t="s">
        <v>149</v>
      </c>
    </row>
    <row r="205" s="16" customFormat="1">
      <c r="A205" s="16"/>
      <c r="B205" s="281"/>
      <c r="C205" s="282"/>
      <c r="D205" s="227" t="s">
        <v>438</v>
      </c>
      <c r="E205" s="283" t="s">
        <v>19</v>
      </c>
      <c r="F205" s="284" t="s">
        <v>446</v>
      </c>
      <c r="G205" s="282"/>
      <c r="H205" s="285">
        <v>2</v>
      </c>
      <c r="I205" s="286"/>
      <c r="J205" s="282"/>
      <c r="K205" s="282"/>
      <c r="L205" s="287"/>
      <c r="M205" s="288"/>
      <c r="N205" s="289"/>
      <c r="O205" s="289"/>
      <c r="P205" s="289"/>
      <c r="Q205" s="289"/>
      <c r="R205" s="289"/>
      <c r="S205" s="289"/>
      <c r="T205" s="290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91" t="s">
        <v>438</v>
      </c>
      <c r="AU205" s="291" t="s">
        <v>166</v>
      </c>
      <c r="AV205" s="16" t="s">
        <v>156</v>
      </c>
      <c r="AW205" s="16" t="s">
        <v>31</v>
      </c>
      <c r="AX205" s="16" t="s">
        <v>76</v>
      </c>
      <c r="AY205" s="291" t="s">
        <v>149</v>
      </c>
    </row>
    <row r="206" s="2" customFormat="1" ht="21.75" customHeight="1">
      <c r="A206" s="40"/>
      <c r="B206" s="41"/>
      <c r="C206" s="214" t="s">
        <v>212</v>
      </c>
      <c r="D206" s="214" t="s">
        <v>151</v>
      </c>
      <c r="E206" s="215" t="s">
        <v>654</v>
      </c>
      <c r="F206" s="216" t="s">
        <v>655</v>
      </c>
      <c r="G206" s="217" t="s">
        <v>320</v>
      </c>
      <c r="H206" s="218">
        <v>60</v>
      </c>
      <c r="I206" s="219"/>
      <c r="J206" s="220">
        <f>ROUND(I206*H206,2)</f>
        <v>0</v>
      </c>
      <c r="K206" s="216" t="s">
        <v>161</v>
      </c>
      <c r="L206" s="46"/>
      <c r="M206" s="221" t="s">
        <v>19</v>
      </c>
      <c r="N206" s="222" t="s">
        <v>40</v>
      </c>
      <c r="O206" s="86"/>
      <c r="P206" s="223">
        <f>O206*H206</f>
        <v>0</v>
      </c>
      <c r="Q206" s="223">
        <v>0.028570000000000002</v>
      </c>
      <c r="R206" s="223">
        <f>Q206*H206</f>
        <v>1.7142000000000002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156</v>
      </c>
      <c r="AT206" s="225" t="s">
        <v>151</v>
      </c>
      <c r="AU206" s="225" t="s">
        <v>166</v>
      </c>
      <c r="AY206" s="19" t="s">
        <v>149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76</v>
      </c>
      <c r="BK206" s="226">
        <f>ROUND(I206*H206,2)</f>
        <v>0</v>
      </c>
      <c r="BL206" s="19" t="s">
        <v>156</v>
      </c>
      <c r="BM206" s="225" t="s">
        <v>656</v>
      </c>
    </row>
    <row r="207" s="2" customFormat="1">
      <c r="A207" s="40"/>
      <c r="B207" s="41"/>
      <c r="C207" s="42"/>
      <c r="D207" s="227" t="s">
        <v>158</v>
      </c>
      <c r="E207" s="42"/>
      <c r="F207" s="228" t="s">
        <v>657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158</v>
      </c>
      <c r="AU207" s="19" t="s">
        <v>166</v>
      </c>
    </row>
    <row r="208" s="2" customFormat="1">
      <c r="A208" s="40"/>
      <c r="B208" s="41"/>
      <c r="C208" s="42"/>
      <c r="D208" s="232" t="s">
        <v>164</v>
      </c>
      <c r="E208" s="42"/>
      <c r="F208" s="233" t="s">
        <v>658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164</v>
      </c>
      <c r="AU208" s="19" t="s">
        <v>166</v>
      </c>
    </row>
    <row r="209" s="14" customFormat="1">
      <c r="A209" s="14"/>
      <c r="B209" s="259"/>
      <c r="C209" s="260"/>
      <c r="D209" s="227" t="s">
        <v>438</v>
      </c>
      <c r="E209" s="261" t="s">
        <v>19</v>
      </c>
      <c r="F209" s="262" t="s">
        <v>659</v>
      </c>
      <c r="G209" s="260"/>
      <c r="H209" s="263">
        <v>60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9" t="s">
        <v>438</v>
      </c>
      <c r="AU209" s="269" t="s">
        <v>166</v>
      </c>
      <c r="AV209" s="14" t="s">
        <v>78</v>
      </c>
      <c r="AW209" s="14" t="s">
        <v>31</v>
      </c>
      <c r="AX209" s="14" t="s">
        <v>69</v>
      </c>
      <c r="AY209" s="269" t="s">
        <v>149</v>
      </c>
    </row>
    <row r="210" s="15" customFormat="1">
      <c r="A210" s="15"/>
      <c r="B210" s="270"/>
      <c r="C210" s="271"/>
      <c r="D210" s="227" t="s">
        <v>438</v>
      </c>
      <c r="E210" s="272" t="s">
        <v>19</v>
      </c>
      <c r="F210" s="273" t="s">
        <v>441</v>
      </c>
      <c r="G210" s="271"/>
      <c r="H210" s="274">
        <v>60</v>
      </c>
      <c r="I210" s="275"/>
      <c r="J210" s="271"/>
      <c r="K210" s="271"/>
      <c r="L210" s="276"/>
      <c r="M210" s="277"/>
      <c r="N210" s="278"/>
      <c r="O210" s="278"/>
      <c r="P210" s="278"/>
      <c r="Q210" s="278"/>
      <c r="R210" s="278"/>
      <c r="S210" s="278"/>
      <c r="T210" s="27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0" t="s">
        <v>438</v>
      </c>
      <c r="AU210" s="280" t="s">
        <v>166</v>
      </c>
      <c r="AV210" s="15" t="s">
        <v>166</v>
      </c>
      <c r="AW210" s="15" t="s">
        <v>31</v>
      </c>
      <c r="AX210" s="15" t="s">
        <v>76</v>
      </c>
      <c r="AY210" s="280" t="s">
        <v>149</v>
      </c>
    </row>
    <row r="211" s="2" customFormat="1" ht="33" customHeight="1">
      <c r="A211" s="40"/>
      <c r="B211" s="41"/>
      <c r="C211" s="214" t="s">
        <v>218</v>
      </c>
      <c r="D211" s="214" t="s">
        <v>151</v>
      </c>
      <c r="E211" s="215" t="s">
        <v>660</v>
      </c>
      <c r="F211" s="216" t="s">
        <v>661</v>
      </c>
      <c r="G211" s="217" t="s">
        <v>320</v>
      </c>
      <c r="H211" s="218">
        <v>5.0499999999999998</v>
      </c>
      <c r="I211" s="219"/>
      <c r="J211" s="220">
        <f>ROUND(I211*H211,2)</f>
        <v>0</v>
      </c>
      <c r="K211" s="216" t="s">
        <v>161</v>
      </c>
      <c r="L211" s="46"/>
      <c r="M211" s="221" t="s">
        <v>19</v>
      </c>
      <c r="N211" s="222" t="s">
        <v>40</v>
      </c>
      <c r="O211" s="86"/>
      <c r="P211" s="223">
        <f>O211*H211</f>
        <v>0</v>
      </c>
      <c r="Q211" s="223">
        <v>0.02496</v>
      </c>
      <c r="R211" s="223">
        <f>Q211*H211</f>
        <v>0.12604799999999999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156</v>
      </c>
      <c r="AT211" s="225" t="s">
        <v>151</v>
      </c>
      <c r="AU211" s="225" t="s">
        <v>166</v>
      </c>
      <c r="AY211" s="19" t="s">
        <v>149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76</v>
      </c>
      <c r="BK211" s="226">
        <f>ROUND(I211*H211,2)</f>
        <v>0</v>
      </c>
      <c r="BL211" s="19" t="s">
        <v>156</v>
      </c>
      <c r="BM211" s="225" t="s">
        <v>662</v>
      </c>
    </row>
    <row r="212" s="2" customFormat="1">
      <c r="A212" s="40"/>
      <c r="B212" s="41"/>
      <c r="C212" s="42"/>
      <c r="D212" s="227" t="s">
        <v>158</v>
      </c>
      <c r="E212" s="42"/>
      <c r="F212" s="228" t="s">
        <v>663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158</v>
      </c>
      <c r="AU212" s="19" t="s">
        <v>166</v>
      </c>
    </row>
    <row r="213" s="2" customFormat="1">
      <c r="A213" s="40"/>
      <c r="B213" s="41"/>
      <c r="C213" s="42"/>
      <c r="D213" s="232" t="s">
        <v>164</v>
      </c>
      <c r="E213" s="42"/>
      <c r="F213" s="233" t="s">
        <v>664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164</v>
      </c>
      <c r="AU213" s="19" t="s">
        <v>166</v>
      </c>
    </row>
    <row r="214" s="14" customFormat="1">
      <c r="A214" s="14"/>
      <c r="B214" s="259"/>
      <c r="C214" s="260"/>
      <c r="D214" s="227" t="s">
        <v>438</v>
      </c>
      <c r="E214" s="261" t="s">
        <v>19</v>
      </c>
      <c r="F214" s="262" t="s">
        <v>665</v>
      </c>
      <c r="G214" s="260"/>
      <c r="H214" s="263">
        <v>5.0499999999999998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9" t="s">
        <v>438</v>
      </c>
      <c r="AU214" s="269" t="s">
        <v>166</v>
      </c>
      <c r="AV214" s="14" t="s">
        <v>78</v>
      </c>
      <c r="AW214" s="14" t="s">
        <v>31</v>
      </c>
      <c r="AX214" s="14" t="s">
        <v>69</v>
      </c>
      <c r="AY214" s="269" t="s">
        <v>149</v>
      </c>
    </row>
    <row r="215" s="15" customFormat="1">
      <c r="A215" s="15"/>
      <c r="B215" s="270"/>
      <c r="C215" s="271"/>
      <c r="D215" s="227" t="s">
        <v>438</v>
      </c>
      <c r="E215" s="272" t="s">
        <v>19</v>
      </c>
      <c r="F215" s="273" t="s">
        <v>441</v>
      </c>
      <c r="G215" s="271"/>
      <c r="H215" s="274">
        <v>5.0499999999999998</v>
      </c>
      <c r="I215" s="275"/>
      <c r="J215" s="271"/>
      <c r="K215" s="271"/>
      <c r="L215" s="276"/>
      <c r="M215" s="277"/>
      <c r="N215" s="278"/>
      <c r="O215" s="278"/>
      <c r="P215" s="278"/>
      <c r="Q215" s="278"/>
      <c r="R215" s="278"/>
      <c r="S215" s="278"/>
      <c r="T215" s="27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0" t="s">
        <v>438</v>
      </c>
      <c r="AU215" s="280" t="s">
        <v>166</v>
      </c>
      <c r="AV215" s="15" t="s">
        <v>166</v>
      </c>
      <c r="AW215" s="15" t="s">
        <v>31</v>
      </c>
      <c r="AX215" s="15" t="s">
        <v>76</v>
      </c>
      <c r="AY215" s="280" t="s">
        <v>149</v>
      </c>
    </row>
    <row r="216" s="12" customFormat="1" ht="20.88" customHeight="1">
      <c r="A216" s="12"/>
      <c r="B216" s="198"/>
      <c r="C216" s="199"/>
      <c r="D216" s="200" t="s">
        <v>68</v>
      </c>
      <c r="E216" s="212" t="s">
        <v>342</v>
      </c>
      <c r="F216" s="212" t="s">
        <v>666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SUM(P217:P239)</f>
        <v>0</v>
      </c>
      <c r="Q216" s="206"/>
      <c r="R216" s="207">
        <f>SUM(R217:R239)</f>
        <v>1.4257663599999999</v>
      </c>
      <c r="S216" s="206"/>
      <c r="T216" s="208">
        <f>SUM(T217:T239)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76</v>
      </c>
      <c r="AT216" s="210" t="s">
        <v>68</v>
      </c>
      <c r="AU216" s="210" t="s">
        <v>78</v>
      </c>
      <c r="AY216" s="209" t="s">
        <v>149</v>
      </c>
      <c r="BK216" s="211">
        <f>SUM(BK217:BK239)</f>
        <v>0</v>
      </c>
    </row>
    <row r="217" s="2" customFormat="1" ht="33" customHeight="1">
      <c r="A217" s="40"/>
      <c r="B217" s="41"/>
      <c r="C217" s="214" t="s">
        <v>269</v>
      </c>
      <c r="D217" s="214" t="s">
        <v>151</v>
      </c>
      <c r="E217" s="215" t="s">
        <v>667</v>
      </c>
      <c r="F217" s="216" t="s">
        <v>668</v>
      </c>
      <c r="G217" s="217" t="s">
        <v>320</v>
      </c>
      <c r="H217" s="218">
        <v>1.47</v>
      </c>
      <c r="I217" s="219"/>
      <c r="J217" s="220">
        <f>ROUND(I217*H217,2)</f>
        <v>0</v>
      </c>
      <c r="K217" s="216" t="s">
        <v>161</v>
      </c>
      <c r="L217" s="46"/>
      <c r="M217" s="221" t="s">
        <v>19</v>
      </c>
      <c r="N217" s="222" t="s">
        <v>40</v>
      </c>
      <c r="O217" s="86"/>
      <c r="P217" s="223">
        <f>O217*H217</f>
        <v>0</v>
      </c>
      <c r="Q217" s="223">
        <v>0.061969999999999997</v>
      </c>
      <c r="R217" s="223">
        <f>Q217*H217</f>
        <v>0.091095899999999994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156</v>
      </c>
      <c r="AT217" s="225" t="s">
        <v>151</v>
      </c>
      <c r="AU217" s="225" t="s">
        <v>166</v>
      </c>
      <c r="AY217" s="19" t="s">
        <v>149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76</v>
      </c>
      <c r="BK217" s="226">
        <f>ROUND(I217*H217,2)</f>
        <v>0</v>
      </c>
      <c r="BL217" s="19" t="s">
        <v>156</v>
      </c>
      <c r="BM217" s="225" t="s">
        <v>669</v>
      </c>
    </row>
    <row r="218" s="2" customFormat="1">
      <c r="A218" s="40"/>
      <c r="B218" s="41"/>
      <c r="C218" s="42"/>
      <c r="D218" s="227" t="s">
        <v>158</v>
      </c>
      <c r="E218" s="42"/>
      <c r="F218" s="228" t="s">
        <v>670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158</v>
      </c>
      <c r="AU218" s="19" t="s">
        <v>166</v>
      </c>
    </row>
    <row r="219" s="2" customFormat="1">
      <c r="A219" s="40"/>
      <c r="B219" s="41"/>
      <c r="C219" s="42"/>
      <c r="D219" s="232" t="s">
        <v>164</v>
      </c>
      <c r="E219" s="42"/>
      <c r="F219" s="233" t="s">
        <v>671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164</v>
      </c>
      <c r="AU219" s="19" t="s">
        <v>166</v>
      </c>
    </row>
    <row r="220" s="14" customFormat="1">
      <c r="A220" s="14"/>
      <c r="B220" s="259"/>
      <c r="C220" s="260"/>
      <c r="D220" s="227" t="s">
        <v>438</v>
      </c>
      <c r="E220" s="261" t="s">
        <v>19</v>
      </c>
      <c r="F220" s="262" t="s">
        <v>672</v>
      </c>
      <c r="G220" s="260"/>
      <c r="H220" s="263">
        <v>1.47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9" t="s">
        <v>438</v>
      </c>
      <c r="AU220" s="269" t="s">
        <v>166</v>
      </c>
      <c r="AV220" s="14" t="s">
        <v>78</v>
      </c>
      <c r="AW220" s="14" t="s">
        <v>31</v>
      </c>
      <c r="AX220" s="14" t="s">
        <v>69</v>
      </c>
      <c r="AY220" s="269" t="s">
        <v>149</v>
      </c>
    </row>
    <row r="221" s="15" customFormat="1">
      <c r="A221" s="15"/>
      <c r="B221" s="270"/>
      <c r="C221" s="271"/>
      <c r="D221" s="227" t="s">
        <v>438</v>
      </c>
      <c r="E221" s="272" t="s">
        <v>19</v>
      </c>
      <c r="F221" s="273" t="s">
        <v>441</v>
      </c>
      <c r="G221" s="271"/>
      <c r="H221" s="274">
        <v>1.47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0" t="s">
        <v>438</v>
      </c>
      <c r="AU221" s="280" t="s">
        <v>166</v>
      </c>
      <c r="AV221" s="15" t="s">
        <v>166</v>
      </c>
      <c r="AW221" s="15" t="s">
        <v>31</v>
      </c>
      <c r="AX221" s="15" t="s">
        <v>76</v>
      </c>
      <c r="AY221" s="280" t="s">
        <v>149</v>
      </c>
    </row>
    <row r="222" s="2" customFormat="1" ht="33" customHeight="1">
      <c r="A222" s="40"/>
      <c r="B222" s="41"/>
      <c r="C222" s="214" t="s">
        <v>275</v>
      </c>
      <c r="D222" s="214" t="s">
        <v>151</v>
      </c>
      <c r="E222" s="215" t="s">
        <v>673</v>
      </c>
      <c r="F222" s="216" t="s">
        <v>674</v>
      </c>
      <c r="G222" s="217" t="s">
        <v>320</v>
      </c>
      <c r="H222" s="218">
        <v>2.3100000000000001</v>
      </c>
      <c r="I222" s="219"/>
      <c r="J222" s="220">
        <f>ROUND(I222*H222,2)</f>
        <v>0</v>
      </c>
      <c r="K222" s="216" t="s">
        <v>161</v>
      </c>
      <c r="L222" s="46"/>
      <c r="M222" s="221" t="s">
        <v>19</v>
      </c>
      <c r="N222" s="222" t="s">
        <v>40</v>
      </c>
      <c r="O222" s="86"/>
      <c r="P222" s="223">
        <f>O222*H222</f>
        <v>0</v>
      </c>
      <c r="Q222" s="223">
        <v>0.079210000000000003</v>
      </c>
      <c r="R222" s="223">
        <f>Q222*H222</f>
        <v>0.1829751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156</v>
      </c>
      <c r="AT222" s="225" t="s">
        <v>151</v>
      </c>
      <c r="AU222" s="225" t="s">
        <v>166</v>
      </c>
      <c r="AY222" s="19" t="s">
        <v>149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76</v>
      </c>
      <c r="BK222" s="226">
        <f>ROUND(I222*H222,2)</f>
        <v>0</v>
      </c>
      <c r="BL222" s="19" t="s">
        <v>156</v>
      </c>
      <c r="BM222" s="225" t="s">
        <v>675</v>
      </c>
    </row>
    <row r="223" s="2" customFormat="1">
      <c r="A223" s="40"/>
      <c r="B223" s="41"/>
      <c r="C223" s="42"/>
      <c r="D223" s="227" t="s">
        <v>158</v>
      </c>
      <c r="E223" s="42"/>
      <c r="F223" s="228" t="s">
        <v>676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158</v>
      </c>
      <c r="AU223" s="19" t="s">
        <v>166</v>
      </c>
    </row>
    <row r="224" s="2" customFormat="1">
      <c r="A224" s="40"/>
      <c r="B224" s="41"/>
      <c r="C224" s="42"/>
      <c r="D224" s="232" t="s">
        <v>164</v>
      </c>
      <c r="E224" s="42"/>
      <c r="F224" s="233" t="s">
        <v>677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164</v>
      </c>
      <c r="AU224" s="19" t="s">
        <v>166</v>
      </c>
    </row>
    <row r="225" s="14" customFormat="1">
      <c r="A225" s="14"/>
      <c r="B225" s="259"/>
      <c r="C225" s="260"/>
      <c r="D225" s="227" t="s">
        <v>438</v>
      </c>
      <c r="E225" s="261" t="s">
        <v>19</v>
      </c>
      <c r="F225" s="262" t="s">
        <v>678</v>
      </c>
      <c r="G225" s="260"/>
      <c r="H225" s="263">
        <v>2.3100000000000001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9" t="s">
        <v>438</v>
      </c>
      <c r="AU225" s="269" t="s">
        <v>166</v>
      </c>
      <c r="AV225" s="14" t="s">
        <v>78</v>
      </c>
      <c r="AW225" s="14" t="s">
        <v>31</v>
      </c>
      <c r="AX225" s="14" t="s">
        <v>69</v>
      </c>
      <c r="AY225" s="269" t="s">
        <v>149</v>
      </c>
    </row>
    <row r="226" s="15" customFormat="1">
      <c r="A226" s="15"/>
      <c r="B226" s="270"/>
      <c r="C226" s="271"/>
      <c r="D226" s="227" t="s">
        <v>438</v>
      </c>
      <c r="E226" s="272" t="s">
        <v>19</v>
      </c>
      <c r="F226" s="273" t="s">
        <v>441</v>
      </c>
      <c r="G226" s="271"/>
      <c r="H226" s="274">
        <v>2.3100000000000001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0" t="s">
        <v>438</v>
      </c>
      <c r="AU226" s="280" t="s">
        <v>166</v>
      </c>
      <c r="AV226" s="15" t="s">
        <v>166</v>
      </c>
      <c r="AW226" s="15" t="s">
        <v>31</v>
      </c>
      <c r="AX226" s="15" t="s">
        <v>76</v>
      </c>
      <c r="AY226" s="280" t="s">
        <v>149</v>
      </c>
    </row>
    <row r="227" s="2" customFormat="1" ht="24.15" customHeight="1">
      <c r="A227" s="40"/>
      <c r="B227" s="41"/>
      <c r="C227" s="214" t="s">
        <v>8</v>
      </c>
      <c r="D227" s="214" t="s">
        <v>151</v>
      </c>
      <c r="E227" s="215" t="s">
        <v>679</v>
      </c>
      <c r="F227" s="216" t="s">
        <v>680</v>
      </c>
      <c r="G227" s="217" t="s">
        <v>320</v>
      </c>
      <c r="H227" s="218">
        <v>0.67200000000000004</v>
      </c>
      <c r="I227" s="219"/>
      <c r="J227" s="220">
        <f>ROUND(I227*H227,2)</f>
        <v>0</v>
      </c>
      <c r="K227" s="216" t="s">
        <v>161</v>
      </c>
      <c r="L227" s="46"/>
      <c r="M227" s="221" t="s">
        <v>19</v>
      </c>
      <c r="N227" s="222" t="s">
        <v>40</v>
      </c>
      <c r="O227" s="86"/>
      <c r="P227" s="223">
        <f>O227*H227</f>
        <v>0</v>
      </c>
      <c r="Q227" s="223">
        <v>0.17818000000000001</v>
      </c>
      <c r="R227" s="223">
        <f>Q227*H227</f>
        <v>0.11973696000000002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156</v>
      </c>
      <c r="AT227" s="225" t="s">
        <v>151</v>
      </c>
      <c r="AU227" s="225" t="s">
        <v>166</v>
      </c>
      <c r="AY227" s="19" t="s">
        <v>149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76</v>
      </c>
      <c r="BK227" s="226">
        <f>ROUND(I227*H227,2)</f>
        <v>0</v>
      </c>
      <c r="BL227" s="19" t="s">
        <v>156</v>
      </c>
      <c r="BM227" s="225" t="s">
        <v>681</v>
      </c>
    </row>
    <row r="228" s="2" customFormat="1">
      <c r="A228" s="40"/>
      <c r="B228" s="41"/>
      <c r="C228" s="42"/>
      <c r="D228" s="227" t="s">
        <v>158</v>
      </c>
      <c r="E228" s="42"/>
      <c r="F228" s="228" t="s">
        <v>682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158</v>
      </c>
      <c r="AU228" s="19" t="s">
        <v>166</v>
      </c>
    </row>
    <row r="229" s="2" customFormat="1">
      <c r="A229" s="40"/>
      <c r="B229" s="41"/>
      <c r="C229" s="42"/>
      <c r="D229" s="232" t="s">
        <v>164</v>
      </c>
      <c r="E229" s="42"/>
      <c r="F229" s="233" t="s">
        <v>683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164</v>
      </c>
      <c r="AU229" s="19" t="s">
        <v>166</v>
      </c>
    </row>
    <row r="230" s="14" customFormat="1">
      <c r="A230" s="14"/>
      <c r="B230" s="259"/>
      <c r="C230" s="260"/>
      <c r="D230" s="227" t="s">
        <v>438</v>
      </c>
      <c r="E230" s="261" t="s">
        <v>19</v>
      </c>
      <c r="F230" s="262" t="s">
        <v>684</v>
      </c>
      <c r="G230" s="260"/>
      <c r="H230" s="263">
        <v>0.67200000000000004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9" t="s">
        <v>438</v>
      </c>
      <c r="AU230" s="269" t="s">
        <v>166</v>
      </c>
      <c r="AV230" s="14" t="s">
        <v>78</v>
      </c>
      <c r="AW230" s="14" t="s">
        <v>31</v>
      </c>
      <c r="AX230" s="14" t="s">
        <v>69</v>
      </c>
      <c r="AY230" s="269" t="s">
        <v>149</v>
      </c>
    </row>
    <row r="231" s="15" customFormat="1">
      <c r="A231" s="15"/>
      <c r="B231" s="270"/>
      <c r="C231" s="271"/>
      <c r="D231" s="227" t="s">
        <v>438</v>
      </c>
      <c r="E231" s="272" t="s">
        <v>19</v>
      </c>
      <c r="F231" s="273" t="s">
        <v>441</v>
      </c>
      <c r="G231" s="271"/>
      <c r="H231" s="274">
        <v>0.67200000000000004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0" t="s">
        <v>438</v>
      </c>
      <c r="AU231" s="280" t="s">
        <v>166</v>
      </c>
      <c r="AV231" s="15" t="s">
        <v>166</v>
      </c>
      <c r="AW231" s="15" t="s">
        <v>31</v>
      </c>
      <c r="AX231" s="15" t="s">
        <v>76</v>
      </c>
      <c r="AY231" s="280" t="s">
        <v>149</v>
      </c>
    </row>
    <row r="232" s="2" customFormat="1" ht="24.15" customHeight="1">
      <c r="A232" s="40"/>
      <c r="B232" s="41"/>
      <c r="C232" s="214" t="s">
        <v>286</v>
      </c>
      <c r="D232" s="214" t="s">
        <v>151</v>
      </c>
      <c r="E232" s="215" t="s">
        <v>685</v>
      </c>
      <c r="F232" s="216" t="s">
        <v>686</v>
      </c>
      <c r="G232" s="217" t="s">
        <v>320</v>
      </c>
      <c r="H232" s="218">
        <v>16.719999999999999</v>
      </c>
      <c r="I232" s="219"/>
      <c r="J232" s="220">
        <f>ROUND(I232*H232,2)</f>
        <v>0</v>
      </c>
      <c r="K232" s="216" t="s">
        <v>161</v>
      </c>
      <c r="L232" s="46"/>
      <c r="M232" s="221" t="s">
        <v>19</v>
      </c>
      <c r="N232" s="222" t="s">
        <v>40</v>
      </c>
      <c r="O232" s="86"/>
      <c r="P232" s="223">
        <f>O232*H232</f>
        <v>0</v>
      </c>
      <c r="Q232" s="223">
        <v>0.061719999999999997</v>
      </c>
      <c r="R232" s="223">
        <f>Q232*H232</f>
        <v>1.0319583999999999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156</v>
      </c>
      <c r="AT232" s="225" t="s">
        <v>151</v>
      </c>
      <c r="AU232" s="225" t="s">
        <v>166</v>
      </c>
      <c r="AY232" s="19" t="s">
        <v>149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76</v>
      </c>
      <c r="BK232" s="226">
        <f>ROUND(I232*H232,2)</f>
        <v>0</v>
      </c>
      <c r="BL232" s="19" t="s">
        <v>156</v>
      </c>
      <c r="BM232" s="225" t="s">
        <v>687</v>
      </c>
    </row>
    <row r="233" s="2" customFormat="1">
      <c r="A233" s="40"/>
      <c r="B233" s="41"/>
      <c r="C233" s="42"/>
      <c r="D233" s="227" t="s">
        <v>158</v>
      </c>
      <c r="E233" s="42"/>
      <c r="F233" s="228" t="s">
        <v>688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158</v>
      </c>
      <c r="AU233" s="19" t="s">
        <v>166</v>
      </c>
    </row>
    <row r="234" s="2" customFormat="1">
      <c r="A234" s="40"/>
      <c r="B234" s="41"/>
      <c r="C234" s="42"/>
      <c r="D234" s="232" t="s">
        <v>164</v>
      </c>
      <c r="E234" s="42"/>
      <c r="F234" s="233" t="s">
        <v>689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164</v>
      </c>
      <c r="AU234" s="19" t="s">
        <v>166</v>
      </c>
    </row>
    <row r="235" s="14" customFormat="1">
      <c r="A235" s="14"/>
      <c r="B235" s="259"/>
      <c r="C235" s="260"/>
      <c r="D235" s="227" t="s">
        <v>438</v>
      </c>
      <c r="E235" s="261" t="s">
        <v>19</v>
      </c>
      <c r="F235" s="262" t="s">
        <v>690</v>
      </c>
      <c r="G235" s="260"/>
      <c r="H235" s="263">
        <v>2.4399999999999999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9" t="s">
        <v>438</v>
      </c>
      <c r="AU235" s="269" t="s">
        <v>166</v>
      </c>
      <c r="AV235" s="14" t="s">
        <v>78</v>
      </c>
      <c r="AW235" s="14" t="s">
        <v>31</v>
      </c>
      <c r="AX235" s="14" t="s">
        <v>69</v>
      </c>
      <c r="AY235" s="269" t="s">
        <v>149</v>
      </c>
    </row>
    <row r="236" s="15" customFormat="1">
      <c r="A236" s="15"/>
      <c r="B236" s="270"/>
      <c r="C236" s="271"/>
      <c r="D236" s="227" t="s">
        <v>438</v>
      </c>
      <c r="E236" s="272" t="s">
        <v>19</v>
      </c>
      <c r="F236" s="273" t="s">
        <v>441</v>
      </c>
      <c r="G236" s="271"/>
      <c r="H236" s="274">
        <v>2.4399999999999999</v>
      </c>
      <c r="I236" s="275"/>
      <c r="J236" s="271"/>
      <c r="K236" s="271"/>
      <c r="L236" s="276"/>
      <c r="M236" s="277"/>
      <c r="N236" s="278"/>
      <c r="O236" s="278"/>
      <c r="P236" s="278"/>
      <c r="Q236" s="278"/>
      <c r="R236" s="278"/>
      <c r="S236" s="278"/>
      <c r="T236" s="27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0" t="s">
        <v>438</v>
      </c>
      <c r="AU236" s="280" t="s">
        <v>166</v>
      </c>
      <c r="AV236" s="15" t="s">
        <v>166</v>
      </c>
      <c r="AW236" s="15" t="s">
        <v>31</v>
      </c>
      <c r="AX236" s="15" t="s">
        <v>69</v>
      </c>
      <c r="AY236" s="280" t="s">
        <v>149</v>
      </c>
    </row>
    <row r="237" s="14" customFormat="1">
      <c r="A237" s="14"/>
      <c r="B237" s="259"/>
      <c r="C237" s="260"/>
      <c r="D237" s="227" t="s">
        <v>438</v>
      </c>
      <c r="E237" s="261" t="s">
        <v>19</v>
      </c>
      <c r="F237" s="262" t="s">
        <v>691</v>
      </c>
      <c r="G237" s="260"/>
      <c r="H237" s="263">
        <v>14.279999999999999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9" t="s">
        <v>438</v>
      </c>
      <c r="AU237" s="269" t="s">
        <v>166</v>
      </c>
      <c r="AV237" s="14" t="s">
        <v>78</v>
      </c>
      <c r="AW237" s="14" t="s">
        <v>31</v>
      </c>
      <c r="AX237" s="14" t="s">
        <v>69</v>
      </c>
      <c r="AY237" s="269" t="s">
        <v>149</v>
      </c>
    </row>
    <row r="238" s="15" customFormat="1">
      <c r="A238" s="15"/>
      <c r="B238" s="270"/>
      <c r="C238" s="271"/>
      <c r="D238" s="227" t="s">
        <v>438</v>
      </c>
      <c r="E238" s="272" t="s">
        <v>19</v>
      </c>
      <c r="F238" s="273" t="s">
        <v>441</v>
      </c>
      <c r="G238" s="271"/>
      <c r="H238" s="274">
        <v>14.279999999999999</v>
      </c>
      <c r="I238" s="275"/>
      <c r="J238" s="271"/>
      <c r="K238" s="271"/>
      <c r="L238" s="276"/>
      <c r="M238" s="277"/>
      <c r="N238" s="278"/>
      <c r="O238" s="278"/>
      <c r="P238" s="278"/>
      <c r="Q238" s="278"/>
      <c r="R238" s="278"/>
      <c r="S238" s="278"/>
      <c r="T238" s="27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0" t="s">
        <v>438</v>
      </c>
      <c r="AU238" s="280" t="s">
        <v>166</v>
      </c>
      <c r="AV238" s="15" t="s">
        <v>166</v>
      </c>
      <c r="AW238" s="15" t="s">
        <v>31</v>
      </c>
      <c r="AX238" s="15" t="s">
        <v>69</v>
      </c>
      <c r="AY238" s="280" t="s">
        <v>149</v>
      </c>
    </row>
    <row r="239" s="16" customFormat="1">
      <c r="A239" s="16"/>
      <c r="B239" s="281"/>
      <c r="C239" s="282"/>
      <c r="D239" s="227" t="s">
        <v>438</v>
      </c>
      <c r="E239" s="283" t="s">
        <v>19</v>
      </c>
      <c r="F239" s="284" t="s">
        <v>446</v>
      </c>
      <c r="G239" s="282"/>
      <c r="H239" s="285">
        <v>16.719999999999999</v>
      </c>
      <c r="I239" s="286"/>
      <c r="J239" s="282"/>
      <c r="K239" s="282"/>
      <c r="L239" s="287"/>
      <c r="M239" s="288"/>
      <c r="N239" s="289"/>
      <c r="O239" s="289"/>
      <c r="P239" s="289"/>
      <c r="Q239" s="289"/>
      <c r="R239" s="289"/>
      <c r="S239" s="289"/>
      <c r="T239" s="290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91" t="s">
        <v>438</v>
      </c>
      <c r="AU239" s="291" t="s">
        <v>166</v>
      </c>
      <c r="AV239" s="16" t="s">
        <v>156</v>
      </c>
      <c r="AW239" s="16" t="s">
        <v>31</v>
      </c>
      <c r="AX239" s="16" t="s">
        <v>76</v>
      </c>
      <c r="AY239" s="291" t="s">
        <v>149</v>
      </c>
    </row>
    <row r="240" s="12" customFormat="1" ht="22.8" customHeight="1">
      <c r="A240" s="12"/>
      <c r="B240" s="198"/>
      <c r="C240" s="199"/>
      <c r="D240" s="200" t="s">
        <v>68</v>
      </c>
      <c r="E240" s="212" t="s">
        <v>191</v>
      </c>
      <c r="F240" s="212" t="s">
        <v>692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P241+P330+P366+P394</f>
        <v>0</v>
      </c>
      <c r="Q240" s="206"/>
      <c r="R240" s="207">
        <f>R241+R330+R366+R394</f>
        <v>18.179930099999996</v>
      </c>
      <c r="S240" s="206"/>
      <c r="T240" s="208">
        <f>T241+T330+T366+T394</f>
        <v>6.8754840000000002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76</v>
      </c>
      <c r="AT240" s="210" t="s">
        <v>68</v>
      </c>
      <c r="AU240" s="210" t="s">
        <v>76</v>
      </c>
      <c r="AY240" s="209" t="s">
        <v>149</v>
      </c>
      <c r="BK240" s="211">
        <f>BK241+BK330+BK366+BK394</f>
        <v>0</v>
      </c>
    </row>
    <row r="241" s="12" customFormat="1" ht="20.88" customHeight="1">
      <c r="A241" s="12"/>
      <c r="B241" s="198"/>
      <c r="C241" s="199"/>
      <c r="D241" s="200" t="s">
        <v>68</v>
      </c>
      <c r="E241" s="212" t="s">
        <v>693</v>
      </c>
      <c r="F241" s="212" t="s">
        <v>694</v>
      </c>
      <c r="G241" s="199"/>
      <c r="H241" s="199"/>
      <c r="I241" s="202"/>
      <c r="J241" s="213">
        <f>BK241</f>
        <v>0</v>
      </c>
      <c r="K241" s="199"/>
      <c r="L241" s="204"/>
      <c r="M241" s="205"/>
      <c r="N241" s="206"/>
      <c r="O241" s="206"/>
      <c r="P241" s="207">
        <f>SUM(P242:P329)</f>
        <v>0</v>
      </c>
      <c r="Q241" s="206"/>
      <c r="R241" s="207">
        <f>SUM(R242:R329)</f>
        <v>5.8493962000000002</v>
      </c>
      <c r="S241" s="206"/>
      <c r="T241" s="208">
        <f>SUM(T242:T329)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76</v>
      </c>
      <c r="AT241" s="210" t="s">
        <v>68</v>
      </c>
      <c r="AU241" s="210" t="s">
        <v>78</v>
      </c>
      <c r="AY241" s="209" t="s">
        <v>149</v>
      </c>
      <c r="BK241" s="211">
        <f>SUM(BK242:BK329)</f>
        <v>0</v>
      </c>
    </row>
    <row r="242" s="2" customFormat="1" ht="24.15" customHeight="1">
      <c r="A242" s="40"/>
      <c r="B242" s="41"/>
      <c r="C242" s="214" t="s">
        <v>292</v>
      </c>
      <c r="D242" s="214" t="s">
        <v>151</v>
      </c>
      <c r="E242" s="215" t="s">
        <v>695</v>
      </c>
      <c r="F242" s="216" t="s">
        <v>696</v>
      </c>
      <c r="G242" s="217" t="s">
        <v>320</v>
      </c>
      <c r="H242" s="218">
        <v>238.15000000000001</v>
      </c>
      <c r="I242" s="219"/>
      <c r="J242" s="220">
        <f>ROUND(I242*H242,2)</f>
        <v>0</v>
      </c>
      <c r="K242" s="216" t="s">
        <v>161</v>
      </c>
      <c r="L242" s="46"/>
      <c r="M242" s="221" t="s">
        <v>19</v>
      </c>
      <c r="N242" s="222" t="s">
        <v>40</v>
      </c>
      <c r="O242" s="86"/>
      <c r="P242" s="223">
        <f>O242*H242</f>
        <v>0</v>
      </c>
      <c r="Q242" s="223">
        <v>0.0073499999999999998</v>
      </c>
      <c r="R242" s="223">
        <f>Q242*H242</f>
        <v>1.7504025000000001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156</v>
      </c>
      <c r="AT242" s="225" t="s">
        <v>151</v>
      </c>
      <c r="AU242" s="225" t="s">
        <v>166</v>
      </c>
      <c r="AY242" s="19" t="s">
        <v>149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76</v>
      </c>
      <c r="BK242" s="226">
        <f>ROUND(I242*H242,2)</f>
        <v>0</v>
      </c>
      <c r="BL242" s="19" t="s">
        <v>156</v>
      </c>
      <c r="BM242" s="225" t="s">
        <v>697</v>
      </c>
    </row>
    <row r="243" s="2" customFormat="1">
      <c r="A243" s="40"/>
      <c r="B243" s="41"/>
      <c r="C243" s="42"/>
      <c r="D243" s="227" t="s">
        <v>158</v>
      </c>
      <c r="E243" s="42"/>
      <c r="F243" s="228" t="s">
        <v>698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158</v>
      </c>
      <c r="AU243" s="19" t="s">
        <v>166</v>
      </c>
    </row>
    <row r="244" s="2" customFormat="1">
      <c r="A244" s="40"/>
      <c r="B244" s="41"/>
      <c r="C244" s="42"/>
      <c r="D244" s="232" t="s">
        <v>164</v>
      </c>
      <c r="E244" s="42"/>
      <c r="F244" s="233" t="s">
        <v>699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164</v>
      </c>
      <c r="AU244" s="19" t="s">
        <v>166</v>
      </c>
    </row>
    <row r="245" s="13" customFormat="1">
      <c r="A245" s="13"/>
      <c r="B245" s="249"/>
      <c r="C245" s="250"/>
      <c r="D245" s="227" t="s">
        <v>438</v>
      </c>
      <c r="E245" s="251" t="s">
        <v>19</v>
      </c>
      <c r="F245" s="252" t="s">
        <v>700</v>
      </c>
      <c r="G245" s="250"/>
      <c r="H245" s="251" t="s">
        <v>19</v>
      </c>
      <c r="I245" s="253"/>
      <c r="J245" s="250"/>
      <c r="K245" s="250"/>
      <c r="L245" s="254"/>
      <c r="M245" s="255"/>
      <c r="N245" s="256"/>
      <c r="O245" s="256"/>
      <c r="P245" s="256"/>
      <c r="Q245" s="256"/>
      <c r="R245" s="256"/>
      <c r="S245" s="256"/>
      <c r="T245" s="25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8" t="s">
        <v>438</v>
      </c>
      <c r="AU245" s="258" t="s">
        <v>166</v>
      </c>
      <c r="AV245" s="13" t="s">
        <v>76</v>
      </c>
      <c r="AW245" s="13" t="s">
        <v>31</v>
      </c>
      <c r="AX245" s="13" t="s">
        <v>69</v>
      </c>
      <c r="AY245" s="258" t="s">
        <v>149</v>
      </c>
    </row>
    <row r="246" s="14" customFormat="1">
      <c r="A246" s="14"/>
      <c r="B246" s="259"/>
      <c r="C246" s="260"/>
      <c r="D246" s="227" t="s">
        <v>438</v>
      </c>
      <c r="E246" s="261" t="s">
        <v>19</v>
      </c>
      <c r="F246" s="262" t="s">
        <v>701</v>
      </c>
      <c r="G246" s="260"/>
      <c r="H246" s="263">
        <v>23.039999999999999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9" t="s">
        <v>438</v>
      </c>
      <c r="AU246" s="269" t="s">
        <v>166</v>
      </c>
      <c r="AV246" s="14" t="s">
        <v>78</v>
      </c>
      <c r="AW246" s="14" t="s">
        <v>31</v>
      </c>
      <c r="AX246" s="14" t="s">
        <v>69</v>
      </c>
      <c r="AY246" s="269" t="s">
        <v>149</v>
      </c>
    </row>
    <row r="247" s="14" customFormat="1">
      <c r="A247" s="14"/>
      <c r="B247" s="259"/>
      <c r="C247" s="260"/>
      <c r="D247" s="227" t="s">
        <v>438</v>
      </c>
      <c r="E247" s="261" t="s">
        <v>19</v>
      </c>
      <c r="F247" s="262" t="s">
        <v>702</v>
      </c>
      <c r="G247" s="260"/>
      <c r="H247" s="263">
        <v>-1.3999999999999999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9" t="s">
        <v>438</v>
      </c>
      <c r="AU247" s="269" t="s">
        <v>166</v>
      </c>
      <c r="AV247" s="14" t="s">
        <v>78</v>
      </c>
      <c r="AW247" s="14" t="s">
        <v>31</v>
      </c>
      <c r="AX247" s="14" t="s">
        <v>69</v>
      </c>
      <c r="AY247" s="269" t="s">
        <v>149</v>
      </c>
    </row>
    <row r="248" s="15" customFormat="1">
      <c r="A248" s="15"/>
      <c r="B248" s="270"/>
      <c r="C248" s="271"/>
      <c r="D248" s="227" t="s">
        <v>438</v>
      </c>
      <c r="E248" s="272" t="s">
        <v>19</v>
      </c>
      <c r="F248" s="273" t="s">
        <v>441</v>
      </c>
      <c r="G248" s="271"/>
      <c r="H248" s="274">
        <v>21.640000000000001</v>
      </c>
      <c r="I248" s="275"/>
      <c r="J248" s="271"/>
      <c r="K248" s="271"/>
      <c r="L248" s="276"/>
      <c r="M248" s="277"/>
      <c r="N248" s="278"/>
      <c r="O248" s="278"/>
      <c r="P248" s="278"/>
      <c r="Q248" s="278"/>
      <c r="R248" s="278"/>
      <c r="S248" s="278"/>
      <c r="T248" s="279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0" t="s">
        <v>438</v>
      </c>
      <c r="AU248" s="280" t="s">
        <v>166</v>
      </c>
      <c r="AV248" s="15" t="s">
        <v>166</v>
      </c>
      <c r="AW248" s="15" t="s">
        <v>31</v>
      </c>
      <c r="AX248" s="15" t="s">
        <v>69</v>
      </c>
      <c r="AY248" s="280" t="s">
        <v>149</v>
      </c>
    </row>
    <row r="249" s="13" customFormat="1">
      <c r="A249" s="13"/>
      <c r="B249" s="249"/>
      <c r="C249" s="250"/>
      <c r="D249" s="227" t="s">
        <v>438</v>
      </c>
      <c r="E249" s="251" t="s">
        <v>19</v>
      </c>
      <c r="F249" s="252" t="s">
        <v>703</v>
      </c>
      <c r="G249" s="250"/>
      <c r="H249" s="251" t="s">
        <v>19</v>
      </c>
      <c r="I249" s="253"/>
      <c r="J249" s="250"/>
      <c r="K249" s="250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438</v>
      </c>
      <c r="AU249" s="258" t="s">
        <v>166</v>
      </c>
      <c r="AV249" s="13" t="s">
        <v>76</v>
      </c>
      <c r="AW249" s="13" t="s">
        <v>31</v>
      </c>
      <c r="AX249" s="13" t="s">
        <v>69</v>
      </c>
      <c r="AY249" s="258" t="s">
        <v>149</v>
      </c>
    </row>
    <row r="250" s="14" customFormat="1">
      <c r="A250" s="14"/>
      <c r="B250" s="259"/>
      <c r="C250" s="260"/>
      <c r="D250" s="227" t="s">
        <v>438</v>
      </c>
      <c r="E250" s="261" t="s">
        <v>19</v>
      </c>
      <c r="F250" s="262" t="s">
        <v>701</v>
      </c>
      <c r="G250" s="260"/>
      <c r="H250" s="263">
        <v>23.039999999999999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9" t="s">
        <v>438</v>
      </c>
      <c r="AU250" s="269" t="s">
        <v>166</v>
      </c>
      <c r="AV250" s="14" t="s">
        <v>78</v>
      </c>
      <c r="AW250" s="14" t="s">
        <v>31</v>
      </c>
      <c r="AX250" s="14" t="s">
        <v>69</v>
      </c>
      <c r="AY250" s="269" t="s">
        <v>149</v>
      </c>
    </row>
    <row r="251" s="14" customFormat="1">
      <c r="A251" s="14"/>
      <c r="B251" s="259"/>
      <c r="C251" s="260"/>
      <c r="D251" s="227" t="s">
        <v>438</v>
      </c>
      <c r="E251" s="261" t="s">
        <v>19</v>
      </c>
      <c r="F251" s="262" t="s">
        <v>704</v>
      </c>
      <c r="G251" s="260"/>
      <c r="H251" s="263">
        <v>-2.7999999999999998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9" t="s">
        <v>438</v>
      </c>
      <c r="AU251" s="269" t="s">
        <v>166</v>
      </c>
      <c r="AV251" s="14" t="s">
        <v>78</v>
      </c>
      <c r="AW251" s="14" t="s">
        <v>31</v>
      </c>
      <c r="AX251" s="14" t="s">
        <v>69</v>
      </c>
      <c r="AY251" s="269" t="s">
        <v>149</v>
      </c>
    </row>
    <row r="252" s="15" customFormat="1">
      <c r="A252" s="15"/>
      <c r="B252" s="270"/>
      <c r="C252" s="271"/>
      <c r="D252" s="227" t="s">
        <v>438</v>
      </c>
      <c r="E252" s="272" t="s">
        <v>19</v>
      </c>
      <c r="F252" s="273" t="s">
        <v>441</v>
      </c>
      <c r="G252" s="271"/>
      <c r="H252" s="274">
        <v>20.239999999999998</v>
      </c>
      <c r="I252" s="275"/>
      <c r="J252" s="271"/>
      <c r="K252" s="271"/>
      <c r="L252" s="276"/>
      <c r="M252" s="277"/>
      <c r="N252" s="278"/>
      <c r="O252" s="278"/>
      <c r="P252" s="278"/>
      <c r="Q252" s="278"/>
      <c r="R252" s="278"/>
      <c r="S252" s="278"/>
      <c r="T252" s="27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0" t="s">
        <v>438</v>
      </c>
      <c r="AU252" s="280" t="s">
        <v>166</v>
      </c>
      <c r="AV252" s="15" t="s">
        <v>166</v>
      </c>
      <c r="AW252" s="15" t="s">
        <v>31</v>
      </c>
      <c r="AX252" s="15" t="s">
        <v>69</v>
      </c>
      <c r="AY252" s="280" t="s">
        <v>149</v>
      </c>
    </row>
    <row r="253" s="13" customFormat="1">
      <c r="A253" s="13"/>
      <c r="B253" s="249"/>
      <c r="C253" s="250"/>
      <c r="D253" s="227" t="s">
        <v>438</v>
      </c>
      <c r="E253" s="251" t="s">
        <v>19</v>
      </c>
      <c r="F253" s="252" t="s">
        <v>705</v>
      </c>
      <c r="G253" s="250"/>
      <c r="H253" s="251" t="s">
        <v>19</v>
      </c>
      <c r="I253" s="253"/>
      <c r="J253" s="250"/>
      <c r="K253" s="250"/>
      <c r="L253" s="254"/>
      <c r="M253" s="255"/>
      <c r="N253" s="256"/>
      <c r="O253" s="256"/>
      <c r="P253" s="256"/>
      <c r="Q253" s="256"/>
      <c r="R253" s="256"/>
      <c r="S253" s="256"/>
      <c r="T253" s="25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8" t="s">
        <v>438</v>
      </c>
      <c r="AU253" s="258" t="s">
        <v>166</v>
      </c>
      <c r="AV253" s="13" t="s">
        <v>76</v>
      </c>
      <c r="AW253" s="13" t="s">
        <v>31</v>
      </c>
      <c r="AX253" s="13" t="s">
        <v>69</v>
      </c>
      <c r="AY253" s="258" t="s">
        <v>149</v>
      </c>
    </row>
    <row r="254" s="14" customFormat="1">
      <c r="A254" s="14"/>
      <c r="B254" s="259"/>
      <c r="C254" s="260"/>
      <c r="D254" s="227" t="s">
        <v>438</v>
      </c>
      <c r="E254" s="261" t="s">
        <v>19</v>
      </c>
      <c r="F254" s="262" t="s">
        <v>706</v>
      </c>
      <c r="G254" s="260"/>
      <c r="H254" s="263">
        <v>14.279999999999999</v>
      </c>
      <c r="I254" s="264"/>
      <c r="J254" s="260"/>
      <c r="K254" s="260"/>
      <c r="L254" s="265"/>
      <c r="M254" s="266"/>
      <c r="N254" s="267"/>
      <c r="O254" s="267"/>
      <c r="P254" s="267"/>
      <c r="Q254" s="267"/>
      <c r="R254" s="267"/>
      <c r="S254" s="267"/>
      <c r="T254" s="26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9" t="s">
        <v>438</v>
      </c>
      <c r="AU254" s="269" t="s">
        <v>166</v>
      </c>
      <c r="AV254" s="14" t="s">
        <v>78</v>
      </c>
      <c r="AW254" s="14" t="s">
        <v>31</v>
      </c>
      <c r="AX254" s="14" t="s">
        <v>69</v>
      </c>
      <c r="AY254" s="269" t="s">
        <v>149</v>
      </c>
    </row>
    <row r="255" s="15" customFormat="1">
      <c r="A255" s="15"/>
      <c r="B255" s="270"/>
      <c r="C255" s="271"/>
      <c r="D255" s="227" t="s">
        <v>438</v>
      </c>
      <c r="E255" s="272" t="s">
        <v>19</v>
      </c>
      <c r="F255" s="273" t="s">
        <v>441</v>
      </c>
      <c r="G255" s="271"/>
      <c r="H255" s="274">
        <v>14.279999999999999</v>
      </c>
      <c r="I255" s="275"/>
      <c r="J255" s="271"/>
      <c r="K255" s="271"/>
      <c r="L255" s="276"/>
      <c r="M255" s="277"/>
      <c r="N255" s="278"/>
      <c r="O255" s="278"/>
      <c r="P255" s="278"/>
      <c r="Q255" s="278"/>
      <c r="R255" s="278"/>
      <c r="S255" s="278"/>
      <c r="T255" s="27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0" t="s">
        <v>438</v>
      </c>
      <c r="AU255" s="280" t="s">
        <v>166</v>
      </c>
      <c r="AV255" s="15" t="s">
        <v>166</v>
      </c>
      <c r="AW255" s="15" t="s">
        <v>31</v>
      </c>
      <c r="AX255" s="15" t="s">
        <v>69</v>
      </c>
      <c r="AY255" s="280" t="s">
        <v>149</v>
      </c>
    </row>
    <row r="256" s="14" customFormat="1">
      <c r="A256" s="14"/>
      <c r="B256" s="259"/>
      <c r="C256" s="260"/>
      <c r="D256" s="227" t="s">
        <v>438</v>
      </c>
      <c r="E256" s="261" t="s">
        <v>19</v>
      </c>
      <c r="F256" s="262" t="s">
        <v>707</v>
      </c>
      <c r="G256" s="260"/>
      <c r="H256" s="263">
        <v>7.54</v>
      </c>
      <c r="I256" s="264"/>
      <c r="J256" s="260"/>
      <c r="K256" s="260"/>
      <c r="L256" s="265"/>
      <c r="M256" s="266"/>
      <c r="N256" s="267"/>
      <c r="O256" s="267"/>
      <c r="P256" s="267"/>
      <c r="Q256" s="267"/>
      <c r="R256" s="267"/>
      <c r="S256" s="267"/>
      <c r="T256" s="26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9" t="s">
        <v>438</v>
      </c>
      <c r="AU256" s="269" t="s">
        <v>166</v>
      </c>
      <c r="AV256" s="14" t="s">
        <v>78</v>
      </c>
      <c r="AW256" s="14" t="s">
        <v>31</v>
      </c>
      <c r="AX256" s="14" t="s">
        <v>69</v>
      </c>
      <c r="AY256" s="269" t="s">
        <v>149</v>
      </c>
    </row>
    <row r="257" s="15" customFormat="1">
      <c r="A257" s="15"/>
      <c r="B257" s="270"/>
      <c r="C257" s="271"/>
      <c r="D257" s="227" t="s">
        <v>438</v>
      </c>
      <c r="E257" s="272" t="s">
        <v>19</v>
      </c>
      <c r="F257" s="273" t="s">
        <v>441</v>
      </c>
      <c r="G257" s="271"/>
      <c r="H257" s="274">
        <v>7.54</v>
      </c>
      <c r="I257" s="275"/>
      <c r="J257" s="271"/>
      <c r="K257" s="271"/>
      <c r="L257" s="276"/>
      <c r="M257" s="277"/>
      <c r="N257" s="278"/>
      <c r="O257" s="278"/>
      <c r="P257" s="278"/>
      <c r="Q257" s="278"/>
      <c r="R257" s="278"/>
      <c r="S257" s="278"/>
      <c r="T257" s="27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0" t="s">
        <v>438</v>
      </c>
      <c r="AU257" s="280" t="s">
        <v>166</v>
      </c>
      <c r="AV257" s="15" t="s">
        <v>166</v>
      </c>
      <c r="AW257" s="15" t="s">
        <v>31</v>
      </c>
      <c r="AX257" s="15" t="s">
        <v>69</v>
      </c>
      <c r="AY257" s="280" t="s">
        <v>149</v>
      </c>
    </row>
    <row r="258" s="14" customFormat="1">
      <c r="A258" s="14"/>
      <c r="B258" s="259"/>
      <c r="C258" s="260"/>
      <c r="D258" s="227" t="s">
        <v>438</v>
      </c>
      <c r="E258" s="261" t="s">
        <v>19</v>
      </c>
      <c r="F258" s="262" t="s">
        <v>708</v>
      </c>
      <c r="G258" s="260"/>
      <c r="H258" s="263">
        <v>27.600000000000001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9" t="s">
        <v>438</v>
      </c>
      <c r="AU258" s="269" t="s">
        <v>166</v>
      </c>
      <c r="AV258" s="14" t="s">
        <v>78</v>
      </c>
      <c r="AW258" s="14" t="s">
        <v>31</v>
      </c>
      <c r="AX258" s="14" t="s">
        <v>69</v>
      </c>
      <c r="AY258" s="269" t="s">
        <v>149</v>
      </c>
    </row>
    <row r="259" s="15" customFormat="1">
      <c r="A259" s="15"/>
      <c r="B259" s="270"/>
      <c r="C259" s="271"/>
      <c r="D259" s="227" t="s">
        <v>438</v>
      </c>
      <c r="E259" s="272" t="s">
        <v>19</v>
      </c>
      <c r="F259" s="273" t="s">
        <v>441</v>
      </c>
      <c r="G259" s="271"/>
      <c r="H259" s="274">
        <v>27.600000000000001</v>
      </c>
      <c r="I259" s="275"/>
      <c r="J259" s="271"/>
      <c r="K259" s="271"/>
      <c r="L259" s="276"/>
      <c r="M259" s="277"/>
      <c r="N259" s="278"/>
      <c r="O259" s="278"/>
      <c r="P259" s="278"/>
      <c r="Q259" s="278"/>
      <c r="R259" s="278"/>
      <c r="S259" s="278"/>
      <c r="T259" s="27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0" t="s">
        <v>438</v>
      </c>
      <c r="AU259" s="280" t="s">
        <v>166</v>
      </c>
      <c r="AV259" s="15" t="s">
        <v>166</v>
      </c>
      <c r="AW259" s="15" t="s">
        <v>31</v>
      </c>
      <c r="AX259" s="15" t="s">
        <v>69</v>
      </c>
      <c r="AY259" s="280" t="s">
        <v>149</v>
      </c>
    </row>
    <row r="260" s="14" customFormat="1">
      <c r="A260" s="14"/>
      <c r="B260" s="259"/>
      <c r="C260" s="260"/>
      <c r="D260" s="227" t="s">
        <v>438</v>
      </c>
      <c r="E260" s="261" t="s">
        <v>19</v>
      </c>
      <c r="F260" s="262" t="s">
        <v>709</v>
      </c>
      <c r="G260" s="260"/>
      <c r="H260" s="263">
        <v>32.399999999999999</v>
      </c>
      <c r="I260" s="264"/>
      <c r="J260" s="260"/>
      <c r="K260" s="260"/>
      <c r="L260" s="265"/>
      <c r="M260" s="266"/>
      <c r="N260" s="267"/>
      <c r="O260" s="267"/>
      <c r="P260" s="267"/>
      <c r="Q260" s="267"/>
      <c r="R260" s="267"/>
      <c r="S260" s="267"/>
      <c r="T260" s="26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9" t="s">
        <v>438</v>
      </c>
      <c r="AU260" s="269" t="s">
        <v>166</v>
      </c>
      <c r="AV260" s="14" t="s">
        <v>78</v>
      </c>
      <c r="AW260" s="14" t="s">
        <v>31</v>
      </c>
      <c r="AX260" s="14" t="s">
        <v>69</v>
      </c>
      <c r="AY260" s="269" t="s">
        <v>149</v>
      </c>
    </row>
    <row r="261" s="15" customFormat="1">
      <c r="A261" s="15"/>
      <c r="B261" s="270"/>
      <c r="C261" s="271"/>
      <c r="D261" s="227" t="s">
        <v>438</v>
      </c>
      <c r="E261" s="272" t="s">
        <v>19</v>
      </c>
      <c r="F261" s="273" t="s">
        <v>441</v>
      </c>
      <c r="G261" s="271"/>
      <c r="H261" s="274">
        <v>32.399999999999999</v>
      </c>
      <c r="I261" s="275"/>
      <c r="J261" s="271"/>
      <c r="K261" s="271"/>
      <c r="L261" s="276"/>
      <c r="M261" s="277"/>
      <c r="N261" s="278"/>
      <c r="O261" s="278"/>
      <c r="P261" s="278"/>
      <c r="Q261" s="278"/>
      <c r="R261" s="278"/>
      <c r="S261" s="278"/>
      <c r="T261" s="27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0" t="s">
        <v>438</v>
      </c>
      <c r="AU261" s="280" t="s">
        <v>166</v>
      </c>
      <c r="AV261" s="15" t="s">
        <v>166</v>
      </c>
      <c r="AW261" s="15" t="s">
        <v>31</v>
      </c>
      <c r="AX261" s="15" t="s">
        <v>69</v>
      </c>
      <c r="AY261" s="280" t="s">
        <v>149</v>
      </c>
    </row>
    <row r="262" s="14" customFormat="1">
      <c r="A262" s="14"/>
      <c r="B262" s="259"/>
      <c r="C262" s="260"/>
      <c r="D262" s="227" t="s">
        <v>438</v>
      </c>
      <c r="E262" s="261" t="s">
        <v>19</v>
      </c>
      <c r="F262" s="262" t="s">
        <v>710</v>
      </c>
      <c r="G262" s="260"/>
      <c r="H262" s="263">
        <v>39.359999999999999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9" t="s">
        <v>438</v>
      </c>
      <c r="AU262" s="269" t="s">
        <v>166</v>
      </c>
      <c r="AV262" s="14" t="s">
        <v>78</v>
      </c>
      <c r="AW262" s="14" t="s">
        <v>31</v>
      </c>
      <c r="AX262" s="14" t="s">
        <v>69</v>
      </c>
      <c r="AY262" s="269" t="s">
        <v>149</v>
      </c>
    </row>
    <row r="263" s="15" customFormat="1">
      <c r="A263" s="15"/>
      <c r="B263" s="270"/>
      <c r="C263" s="271"/>
      <c r="D263" s="227" t="s">
        <v>438</v>
      </c>
      <c r="E263" s="272" t="s">
        <v>19</v>
      </c>
      <c r="F263" s="273" t="s">
        <v>441</v>
      </c>
      <c r="G263" s="271"/>
      <c r="H263" s="274">
        <v>39.359999999999999</v>
      </c>
      <c r="I263" s="275"/>
      <c r="J263" s="271"/>
      <c r="K263" s="271"/>
      <c r="L263" s="276"/>
      <c r="M263" s="277"/>
      <c r="N263" s="278"/>
      <c r="O263" s="278"/>
      <c r="P263" s="278"/>
      <c r="Q263" s="278"/>
      <c r="R263" s="278"/>
      <c r="S263" s="278"/>
      <c r="T263" s="27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0" t="s">
        <v>438</v>
      </c>
      <c r="AU263" s="280" t="s">
        <v>166</v>
      </c>
      <c r="AV263" s="15" t="s">
        <v>166</v>
      </c>
      <c r="AW263" s="15" t="s">
        <v>31</v>
      </c>
      <c r="AX263" s="15" t="s">
        <v>69</v>
      </c>
      <c r="AY263" s="280" t="s">
        <v>149</v>
      </c>
    </row>
    <row r="264" s="14" customFormat="1">
      <c r="A264" s="14"/>
      <c r="B264" s="259"/>
      <c r="C264" s="260"/>
      <c r="D264" s="227" t="s">
        <v>438</v>
      </c>
      <c r="E264" s="261" t="s">
        <v>19</v>
      </c>
      <c r="F264" s="262" t="s">
        <v>711</v>
      </c>
      <c r="G264" s="260"/>
      <c r="H264" s="263">
        <v>53.439999999999998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9" t="s">
        <v>438</v>
      </c>
      <c r="AU264" s="269" t="s">
        <v>166</v>
      </c>
      <c r="AV264" s="14" t="s">
        <v>78</v>
      </c>
      <c r="AW264" s="14" t="s">
        <v>31</v>
      </c>
      <c r="AX264" s="14" t="s">
        <v>69</v>
      </c>
      <c r="AY264" s="269" t="s">
        <v>149</v>
      </c>
    </row>
    <row r="265" s="15" customFormat="1">
      <c r="A265" s="15"/>
      <c r="B265" s="270"/>
      <c r="C265" s="271"/>
      <c r="D265" s="227" t="s">
        <v>438</v>
      </c>
      <c r="E265" s="272" t="s">
        <v>19</v>
      </c>
      <c r="F265" s="273" t="s">
        <v>441</v>
      </c>
      <c r="G265" s="271"/>
      <c r="H265" s="274">
        <v>53.439999999999998</v>
      </c>
      <c r="I265" s="275"/>
      <c r="J265" s="271"/>
      <c r="K265" s="271"/>
      <c r="L265" s="276"/>
      <c r="M265" s="277"/>
      <c r="N265" s="278"/>
      <c r="O265" s="278"/>
      <c r="P265" s="278"/>
      <c r="Q265" s="278"/>
      <c r="R265" s="278"/>
      <c r="S265" s="278"/>
      <c r="T265" s="27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0" t="s">
        <v>438</v>
      </c>
      <c r="AU265" s="280" t="s">
        <v>166</v>
      </c>
      <c r="AV265" s="15" t="s">
        <v>166</v>
      </c>
      <c r="AW265" s="15" t="s">
        <v>31</v>
      </c>
      <c r="AX265" s="15" t="s">
        <v>69</v>
      </c>
      <c r="AY265" s="280" t="s">
        <v>149</v>
      </c>
    </row>
    <row r="266" s="16" customFormat="1">
      <c r="A266" s="16"/>
      <c r="B266" s="281"/>
      <c r="C266" s="282"/>
      <c r="D266" s="227" t="s">
        <v>438</v>
      </c>
      <c r="E266" s="283" t="s">
        <v>19</v>
      </c>
      <c r="F266" s="284" t="s">
        <v>446</v>
      </c>
      <c r="G266" s="282"/>
      <c r="H266" s="285">
        <v>216.5</v>
      </c>
      <c r="I266" s="286"/>
      <c r="J266" s="282"/>
      <c r="K266" s="282"/>
      <c r="L266" s="287"/>
      <c r="M266" s="288"/>
      <c r="N266" s="289"/>
      <c r="O266" s="289"/>
      <c r="P266" s="289"/>
      <c r="Q266" s="289"/>
      <c r="R266" s="289"/>
      <c r="S266" s="289"/>
      <c r="T266" s="290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91" t="s">
        <v>438</v>
      </c>
      <c r="AU266" s="291" t="s">
        <v>166</v>
      </c>
      <c r="AV266" s="16" t="s">
        <v>156</v>
      </c>
      <c r="AW266" s="16" t="s">
        <v>31</v>
      </c>
      <c r="AX266" s="16" t="s">
        <v>76</v>
      </c>
      <c r="AY266" s="291" t="s">
        <v>149</v>
      </c>
    </row>
    <row r="267" s="14" customFormat="1">
      <c r="A267" s="14"/>
      <c r="B267" s="259"/>
      <c r="C267" s="260"/>
      <c r="D267" s="227" t="s">
        <v>438</v>
      </c>
      <c r="E267" s="260"/>
      <c r="F267" s="262" t="s">
        <v>712</v>
      </c>
      <c r="G267" s="260"/>
      <c r="H267" s="263">
        <v>238.15000000000001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9" t="s">
        <v>438</v>
      </c>
      <c r="AU267" s="269" t="s">
        <v>166</v>
      </c>
      <c r="AV267" s="14" t="s">
        <v>78</v>
      </c>
      <c r="AW267" s="14" t="s">
        <v>4</v>
      </c>
      <c r="AX267" s="14" t="s">
        <v>76</v>
      </c>
      <c r="AY267" s="269" t="s">
        <v>149</v>
      </c>
    </row>
    <row r="268" s="2" customFormat="1" ht="24.15" customHeight="1">
      <c r="A268" s="40"/>
      <c r="B268" s="41"/>
      <c r="C268" s="214" t="s">
        <v>298</v>
      </c>
      <c r="D268" s="214" t="s">
        <v>151</v>
      </c>
      <c r="E268" s="215" t="s">
        <v>713</v>
      </c>
      <c r="F268" s="216" t="s">
        <v>714</v>
      </c>
      <c r="G268" s="217" t="s">
        <v>320</v>
      </c>
      <c r="H268" s="218">
        <v>238.15000000000001</v>
      </c>
      <c r="I268" s="219"/>
      <c r="J268" s="220">
        <f>ROUND(I268*H268,2)</f>
        <v>0</v>
      </c>
      <c r="K268" s="216" t="s">
        <v>161</v>
      </c>
      <c r="L268" s="46"/>
      <c r="M268" s="221" t="s">
        <v>19</v>
      </c>
      <c r="N268" s="222" t="s">
        <v>40</v>
      </c>
      <c r="O268" s="86"/>
      <c r="P268" s="223">
        <f>O268*H268</f>
        <v>0</v>
      </c>
      <c r="Q268" s="223">
        <v>0.0043800000000000002</v>
      </c>
      <c r="R268" s="223">
        <f>Q268*H268</f>
        <v>1.0430970000000002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156</v>
      </c>
      <c r="AT268" s="225" t="s">
        <v>151</v>
      </c>
      <c r="AU268" s="225" t="s">
        <v>166</v>
      </c>
      <c r="AY268" s="19" t="s">
        <v>149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76</v>
      </c>
      <c r="BK268" s="226">
        <f>ROUND(I268*H268,2)</f>
        <v>0</v>
      </c>
      <c r="BL268" s="19" t="s">
        <v>156</v>
      </c>
      <c r="BM268" s="225" t="s">
        <v>715</v>
      </c>
    </row>
    <row r="269" s="2" customFormat="1">
      <c r="A269" s="40"/>
      <c r="B269" s="41"/>
      <c r="C269" s="42"/>
      <c r="D269" s="227" t="s">
        <v>158</v>
      </c>
      <c r="E269" s="42"/>
      <c r="F269" s="228" t="s">
        <v>716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158</v>
      </c>
      <c r="AU269" s="19" t="s">
        <v>166</v>
      </c>
    </row>
    <row r="270" s="2" customFormat="1">
      <c r="A270" s="40"/>
      <c r="B270" s="41"/>
      <c r="C270" s="42"/>
      <c r="D270" s="232" t="s">
        <v>164</v>
      </c>
      <c r="E270" s="42"/>
      <c r="F270" s="233" t="s">
        <v>717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164</v>
      </c>
      <c r="AU270" s="19" t="s">
        <v>166</v>
      </c>
    </row>
    <row r="271" s="13" customFormat="1">
      <c r="A271" s="13"/>
      <c r="B271" s="249"/>
      <c r="C271" s="250"/>
      <c r="D271" s="227" t="s">
        <v>438</v>
      </c>
      <c r="E271" s="251" t="s">
        <v>19</v>
      </c>
      <c r="F271" s="252" t="s">
        <v>700</v>
      </c>
      <c r="G271" s="250"/>
      <c r="H271" s="251" t="s">
        <v>19</v>
      </c>
      <c r="I271" s="253"/>
      <c r="J271" s="250"/>
      <c r="K271" s="250"/>
      <c r="L271" s="254"/>
      <c r="M271" s="255"/>
      <c r="N271" s="256"/>
      <c r="O271" s="256"/>
      <c r="P271" s="256"/>
      <c r="Q271" s="256"/>
      <c r="R271" s="256"/>
      <c r="S271" s="256"/>
      <c r="T271" s="25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8" t="s">
        <v>438</v>
      </c>
      <c r="AU271" s="258" t="s">
        <v>166</v>
      </c>
      <c r="AV271" s="13" t="s">
        <v>76</v>
      </c>
      <c r="AW271" s="13" t="s">
        <v>31</v>
      </c>
      <c r="AX271" s="13" t="s">
        <v>69</v>
      </c>
      <c r="AY271" s="258" t="s">
        <v>149</v>
      </c>
    </row>
    <row r="272" s="14" customFormat="1">
      <c r="A272" s="14"/>
      <c r="B272" s="259"/>
      <c r="C272" s="260"/>
      <c r="D272" s="227" t="s">
        <v>438</v>
      </c>
      <c r="E272" s="261" t="s">
        <v>19</v>
      </c>
      <c r="F272" s="262" t="s">
        <v>701</v>
      </c>
      <c r="G272" s="260"/>
      <c r="H272" s="263">
        <v>23.039999999999999</v>
      </c>
      <c r="I272" s="264"/>
      <c r="J272" s="260"/>
      <c r="K272" s="260"/>
      <c r="L272" s="265"/>
      <c r="M272" s="266"/>
      <c r="N272" s="267"/>
      <c r="O272" s="267"/>
      <c r="P272" s="267"/>
      <c r="Q272" s="267"/>
      <c r="R272" s="267"/>
      <c r="S272" s="267"/>
      <c r="T272" s="26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9" t="s">
        <v>438</v>
      </c>
      <c r="AU272" s="269" t="s">
        <v>166</v>
      </c>
      <c r="AV272" s="14" t="s">
        <v>78</v>
      </c>
      <c r="AW272" s="14" t="s">
        <v>31</v>
      </c>
      <c r="AX272" s="14" t="s">
        <v>69</v>
      </c>
      <c r="AY272" s="269" t="s">
        <v>149</v>
      </c>
    </row>
    <row r="273" s="14" customFormat="1">
      <c r="A273" s="14"/>
      <c r="B273" s="259"/>
      <c r="C273" s="260"/>
      <c r="D273" s="227" t="s">
        <v>438</v>
      </c>
      <c r="E273" s="261" t="s">
        <v>19</v>
      </c>
      <c r="F273" s="262" t="s">
        <v>702</v>
      </c>
      <c r="G273" s="260"/>
      <c r="H273" s="263">
        <v>-1.3999999999999999</v>
      </c>
      <c r="I273" s="264"/>
      <c r="J273" s="260"/>
      <c r="K273" s="260"/>
      <c r="L273" s="265"/>
      <c r="M273" s="266"/>
      <c r="N273" s="267"/>
      <c r="O273" s="267"/>
      <c r="P273" s="267"/>
      <c r="Q273" s="267"/>
      <c r="R273" s="267"/>
      <c r="S273" s="267"/>
      <c r="T273" s="26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9" t="s">
        <v>438</v>
      </c>
      <c r="AU273" s="269" t="s">
        <v>166</v>
      </c>
      <c r="AV273" s="14" t="s">
        <v>78</v>
      </c>
      <c r="AW273" s="14" t="s">
        <v>31</v>
      </c>
      <c r="AX273" s="14" t="s">
        <v>69</v>
      </c>
      <c r="AY273" s="269" t="s">
        <v>149</v>
      </c>
    </row>
    <row r="274" s="15" customFormat="1">
      <c r="A274" s="15"/>
      <c r="B274" s="270"/>
      <c r="C274" s="271"/>
      <c r="D274" s="227" t="s">
        <v>438</v>
      </c>
      <c r="E274" s="272" t="s">
        <v>19</v>
      </c>
      <c r="F274" s="273" t="s">
        <v>441</v>
      </c>
      <c r="G274" s="271"/>
      <c r="H274" s="274">
        <v>21.640000000000001</v>
      </c>
      <c r="I274" s="275"/>
      <c r="J274" s="271"/>
      <c r="K274" s="271"/>
      <c r="L274" s="276"/>
      <c r="M274" s="277"/>
      <c r="N274" s="278"/>
      <c r="O274" s="278"/>
      <c r="P274" s="278"/>
      <c r="Q274" s="278"/>
      <c r="R274" s="278"/>
      <c r="S274" s="278"/>
      <c r="T274" s="27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0" t="s">
        <v>438</v>
      </c>
      <c r="AU274" s="280" t="s">
        <v>166</v>
      </c>
      <c r="AV274" s="15" t="s">
        <v>166</v>
      </c>
      <c r="AW274" s="15" t="s">
        <v>31</v>
      </c>
      <c r="AX274" s="15" t="s">
        <v>69</v>
      </c>
      <c r="AY274" s="280" t="s">
        <v>149</v>
      </c>
    </row>
    <row r="275" s="13" customFormat="1">
      <c r="A275" s="13"/>
      <c r="B275" s="249"/>
      <c r="C275" s="250"/>
      <c r="D275" s="227" t="s">
        <v>438</v>
      </c>
      <c r="E275" s="251" t="s">
        <v>19</v>
      </c>
      <c r="F275" s="252" t="s">
        <v>703</v>
      </c>
      <c r="G275" s="250"/>
      <c r="H275" s="251" t="s">
        <v>19</v>
      </c>
      <c r="I275" s="253"/>
      <c r="J275" s="250"/>
      <c r="K275" s="250"/>
      <c r="L275" s="254"/>
      <c r="M275" s="255"/>
      <c r="N275" s="256"/>
      <c r="O275" s="256"/>
      <c r="P275" s="256"/>
      <c r="Q275" s="256"/>
      <c r="R275" s="256"/>
      <c r="S275" s="256"/>
      <c r="T275" s="25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8" t="s">
        <v>438</v>
      </c>
      <c r="AU275" s="258" t="s">
        <v>166</v>
      </c>
      <c r="AV275" s="13" t="s">
        <v>76</v>
      </c>
      <c r="AW275" s="13" t="s">
        <v>31</v>
      </c>
      <c r="AX275" s="13" t="s">
        <v>69</v>
      </c>
      <c r="AY275" s="258" t="s">
        <v>149</v>
      </c>
    </row>
    <row r="276" s="14" customFormat="1">
      <c r="A276" s="14"/>
      <c r="B276" s="259"/>
      <c r="C276" s="260"/>
      <c r="D276" s="227" t="s">
        <v>438</v>
      </c>
      <c r="E276" s="261" t="s">
        <v>19</v>
      </c>
      <c r="F276" s="262" t="s">
        <v>701</v>
      </c>
      <c r="G276" s="260"/>
      <c r="H276" s="263">
        <v>23.039999999999999</v>
      </c>
      <c r="I276" s="264"/>
      <c r="J276" s="260"/>
      <c r="K276" s="260"/>
      <c r="L276" s="265"/>
      <c r="M276" s="266"/>
      <c r="N276" s="267"/>
      <c r="O276" s="267"/>
      <c r="P276" s="267"/>
      <c r="Q276" s="267"/>
      <c r="R276" s="267"/>
      <c r="S276" s="267"/>
      <c r="T276" s="26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9" t="s">
        <v>438</v>
      </c>
      <c r="AU276" s="269" t="s">
        <v>166</v>
      </c>
      <c r="AV276" s="14" t="s">
        <v>78</v>
      </c>
      <c r="AW276" s="14" t="s">
        <v>31</v>
      </c>
      <c r="AX276" s="14" t="s">
        <v>69</v>
      </c>
      <c r="AY276" s="269" t="s">
        <v>149</v>
      </c>
    </row>
    <row r="277" s="14" customFormat="1">
      <c r="A277" s="14"/>
      <c r="B277" s="259"/>
      <c r="C277" s="260"/>
      <c r="D277" s="227" t="s">
        <v>438</v>
      </c>
      <c r="E277" s="261" t="s">
        <v>19</v>
      </c>
      <c r="F277" s="262" t="s">
        <v>704</v>
      </c>
      <c r="G277" s="260"/>
      <c r="H277" s="263">
        <v>-2.7999999999999998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9" t="s">
        <v>438</v>
      </c>
      <c r="AU277" s="269" t="s">
        <v>166</v>
      </c>
      <c r="AV277" s="14" t="s">
        <v>78</v>
      </c>
      <c r="AW277" s="14" t="s">
        <v>31</v>
      </c>
      <c r="AX277" s="14" t="s">
        <v>69</v>
      </c>
      <c r="AY277" s="269" t="s">
        <v>149</v>
      </c>
    </row>
    <row r="278" s="15" customFormat="1">
      <c r="A278" s="15"/>
      <c r="B278" s="270"/>
      <c r="C278" s="271"/>
      <c r="D278" s="227" t="s">
        <v>438</v>
      </c>
      <c r="E278" s="272" t="s">
        <v>19</v>
      </c>
      <c r="F278" s="273" t="s">
        <v>441</v>
      </c>
      <c r="G278" s="271"/>
      <c r="H278" s="274">
        <v>20.239999999999998</v>
      </c>
      <c r="I278" s="275"/>
      <c r="J278" s="271"/>
      <c r="K278" s="271"/>
      <c r="L278" s="276"/>
      <c r="M278" s="277"/>
      <c r="N278" s="278"/>
      <c r="O278" s="278"/>
      <c r="P278" s="278"/>
      <c r="Q278" s="278"/>
      <c r="R278" s="278"/>
      <c r="S278" s="278"/>
      <c r="T278" s="27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0" t="s">
        <v>438</v>
      </c>
      <c r="AU278" s="280" t="s">
        <v>166</v>
      </c>
      <c r="AV278" s="15" t="s">
        <v>166</v>
      </c>
      <c r="AW278" s="15" t="s">
        <v>31</v>
      </c>
      <c r="AX278" s="15" t="s">
        <v>69</v>
      </c>
      <c r="AY278" s="280" t="s">
        <v>149</v>
      </c>
    </row>
    <row r="279" s="13" customFormat="1">
      <c r="A279" s="13"/>
      <c r="B279" s="249"/>
      <c r="C279" s="250"/>
      <c r="D279" s="227" t="s">
        <v>438</v>
      </c>
      <c r="E279" s="251" t="s">
        <v>19</v>
      </c>
      <c r="F279" s="252" t="s">
        <v>705</v>
      </c>
      <c r="G279" s="250"/>
      <c r="H279" s="251" t="s">
        <v>19</v>
      </c>
      <c r="I279" s="253"/>
      <c r="J279" s="250"/>
      <c r="K279" s="250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438</v>
      </c>
      <c r="AU279" s="258" t="s">
        <v>166</v>
      </c>
      <c r="AV279" s="13" t="s">
        <v>76</v>
      </c>
      <c r="AW279" s="13" t="s">
        <v>31</v>
      </c>
      <c r="AX279" s="13" t="s">
        <v>69</v>
      </c>
      <c r="AY279" s="258" t="s">
        <v>149</v>
      </c>
    </row>
    <row r="280" s="14" customFormat="1">
      <c r="A280" s="14"/>
      <c r="B280" s="259"/>
      <c r="C280" s="260"/>
      <c r="D280" s="227" t="s">
        <v>438</v>
      </c>
      <c r="E280" s="261" t="s">
        <v>19</v>
      </c>
      <c r="F280" s="262" t="s">
        <v>706</v>
      </c>
      <c r="G280" s="260"/>
      <c r="H280" s="263">
        <v>14.279999999999999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9" t="s">
        <v>438</v>
      </c>
      <c r="AU280" s="269" t="s">
        <v>166</v>
      </c>
      <c r="AV280" s="14" t="s">
        <v>78</v>
      </c>
      <c r="AW280" s="14" t="s">
        <v>31</v>
      </c>
      <c r="AX280" s="14" t="s">
        <v>69</v>
      </c>
      <c r="AY280" s="269" t="s">
        <v>149</v>
      </c>
    </row>
    <row r="281" s="15" customFormat="1">
      <c r="A281" s="15"/>
      <c r="B281" s="270"/>
      <c r="C281" s="271"/>
      <c r="D281" s="227" t="s">
        <v>438</v>
      </c>
      <c r="E281" s="272" t="s">
        <v>19</v>
      </c>
      <c r="F281" s="273" t="s">
        <v>441</v>
      </c>
      <c r="G281" s="271"/>
      <c r="H281" s="274">
        <v>14.279999999999999</v>
      </c>
      <c r="I281" s="275"/>
      <c r="J281" s="271"/>
      <c r="K281" s="271"/>
      <c r="L281" s="276"/>
      <c r="M281" s="277"/>
      <c r="N281" s="278"/>
      <c r="O281" s="278"/>
      <c r="P281" s="278"/>
      <c r="Q281" s="278"/>
      <c r="R281" s="278"/>
      <c r="S281" s="278"/>
      <c r="T281" s="27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0" t="s">
        <v>438</v>
      </c>
      <c r="AU281" s="280" t="s">
        <v>166</v>
      </c>
      <c r="AV281" s="15" t="s">
        <v>166</v>
      </c>
      <c r="AW281" s="15" t="s">
        <v>31</v>
      </c>
      <c r="AX281" s="15" t="s">
        <v>69</v>
      </c>
      <c r="AY281" s="280" t="s">
        <v>149</v>
      </c>
    </row>
    <row r="282" s="14" customFormat="1">
      <c r="A282" s="14"/>
      <c r="B282" s="259"/>
      <c r="C282" s="260"/>
      <c r="D282" s="227" t="s">
        <v>438</v>
      </c>
      <c r="E282" s="261" t="s">
        <v>19</v>
      </c>
      <c r="F282" s="262" t="s">
        <v>707</v>
      </c>
      <c r="G282" s="260"/>
      <c r="H282" s="263">
        <v>7.54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9" t="s">
        <v>438</v>
      </c>
      <c r="AU282" s="269" t="s">
        <v>166</v>
      </c>
      <c r="AV282" s="14" t="s">
        <v>78</v>
      </c>
      <c r="AW282" s="14" t="s">
        <v>31</v>
      </c>
      <c r="AX282" s="14" t="s">
        <v>69</v>
      </c>
      <c r="AY282" s="269" t="s">
        <v>149</v>
      </c>
    </row>
    <row r="283" s="15" customFormat="1">
      <c r="A283" s="15"/>
      <c r="B283" s="270"/>
      <c r="C283" s="271"/>
      <c r="D283" s="227" t="s">
        <v>438</v>
      </c>
      <c r="E283" s="272" t="s">
        <v>19</v>
      </c>
      <c r="F283" s="273" t="s">
        <v>441</v>
      </c>
      <c r="G283" s="271"/>
      <c r="H283" s="274">
        <v>7.54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0" t="s">
        <v>438</v>
      </c>
      <c r="AU283" s="280" t="s">
        <v>166</v>
      </c>
      <c r="AV283" s="15" t="s">
        <v>166</v>
      </c>
      <c r="AW283" s="15" t="s">
        <v>31</v>
      </c>
      <c r="AX283" s="15" t="s">
        <v>69</v>
      </c>
      <c r="AY283" s="280" t="s">
        <v>149</v>
      </c>
    </row>
    <row r="284" s="14" customFormat="1">
      <c r="A284" s="14"/>
      <c r="B284" s="259"/>
      <c r="C284" s="260"/>
      <c r="D284" s="227" t="s">
        <v>438</v>
      </c>
      <c r="E284" s="261" t="s">
        <v>19</v>
      </c>
      <c r="F284" s="262" t="s">
        <v>708</v>
      </c>
      <c r="G284" s="260"/>
      <c r="H284" s="263">
        <v>27.600000000000001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438</v>
      </c>
      <c r="AU284" s="269" t="s">
        <v>166</v>
      </c>
      <c r="AV284" s="14" t="s">
        <v>78</v>
      </c>
      <c r="AW284" s="14" t="s">
        <v>31</v>
      </c>
      <c r="AX284" s="14" t="s">
        <v>69</v>
      </c>
      <c r="AY284" s="269" t="s">
        <v>149</v>
      </c>
    </row>
    <row r="285" s="15" customFormat="1">
      <c r="A285" s="15"/>
      <c r="B285" s="270"/>
      <c r="C285" s="271"/>
      <c r="D285" s="227" t="s">
        <v>438</v>
      </c>
      <c r="E285" s="272" t="s">
        <v>19</v>
      </c>
      <c r="F285" s="273" t="s">
        <v>441</v>
      </c>
      <c r="G285" s="271"/>
      <c r="H285" s="274">
        <v>27.600000000000001</v>
      </c>
      <c r="I285" s="275"/>
      <c r="J285" s="271"/>
      <c r="K285" s="271"/>
      <c r="L285" s="276"/>
      <c r="M285" s="277"/>
      <c r="N285" s="278"/>
      <c r="O285" s="278"/>
      <c r="P285" s="278"/>
      <c r="Q285" s="278"/>
      <c r="R285" s="278"/>
      <c r="S285" s="278"/>
      <c r="T285" s="27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0" t="s">
        <v>438</v>
      </c>
      <c r="AU285" s="280" t="s">
        <v>166</v>
      </c>
      <c r="AV285" s="15" t="s">
        <v>166</v>
      </c>
      <c r="AW285" s="15" t="s">
        <v>31</v>
      </c>
      <c r="AX285" s="15" t="s">
        <v>69</v>
      </c>
      <c r="AY285" s="280" t="s">
        <v>149</v>
      </c>
    </row>
    <row r="286" s="14" customFormat="1">
      <c r="A286" s="14"/>
      <c r="B286" s="259"/>
      <c r="C286" s="260"/>
      <c r="D286" s="227" t="s">
        <v>438</v>
      </c>
      <c r="E286" s="261" t="s">
        <v>19</v>
      </c>
      <c r="F286" s="262" t="s">
        <v>709</v>
      </c>
      <c r="G286" s="260"/>
      <c r="H286" s="263">
        <v>32.399999999999999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9" t="s">
        <v>438</v>
      </c>
      <c r="AU286" s="269" t="s">
        <v>166</v>
      </c>
      <c r="AV286" s="14" t="s">
        <v>78</v>
      </c>
      <c r="AW286" s="14" t="s">
        <v>31</v>
      </c>
      <c r="AX286" s="14" t="s">
        <v>69</v>
      </c>
      <c r="AY286" s="269" t="s">
        <v>149</v>
      </c>
    </row>
    <row r="287" s="15" customFormat="1">
      <c r="A287" s="15"/>
      <c r="B287" s="270"/>
      <c r="C287" s="271"/>
      <c r="D287" s="227" t="s">
        <v>438</v>
      </c>
      <c r="E287" s="272" t="s">
        <v>19</v>
      </c>
      <c r="F287" s="273" t="s">
        <v>441</v>
      </c>
      <c r="G287" s="271"/>
      <c r="H287" s="274">
        <v>32.399999999999999</v>
      </c>
      <c r="I287" s="275"/>
      <c r="J287" s="271"/>
      <c r="K287" s="271"/>
      <c r="L287" s="276"/>
      <c r="M287" s="277"/>
      <c r="N287" s="278"/>
      <c r="O287" s="278"/>
      <c r="P287" s="278"/>
      <c r="Q287" s="278"/>
      <c r="R287" s="278"/>
      <c r="S287" s="278"/>
      <c r="T287" s="27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0" t="s">
        <v>438</v>
      </c>
      <c r="AU287" s="280" t="s">
        <v>166</v>
      </c>
      <c r="AV287" s="15" t="s">
        <v>166</v>
      </c>
      <c r="AW287" s="15" t="s">
        <v>31</v>
      </c>
      <c r="AX287" s="15" t="s">
        <v>69</v>
      </c>
      <c r="AY287" s="280" t="s">
        <v>149</v>
      </c>
    </row>
    <row r="288" s="14" customFormat="1">
      <c r="A288" s="14"/>
      <c r="B288" s="259"/>
      <c r="C288" s="260"/>
      <c r="D288" s="227" t="s">
        <v>438</v>
      </c>
      <c r="E288" s="261" t="s">
        <v>19</v>
      </c>
      <c r="F288" s="262" t="s">
        <v>710</v>
      </c>
      <c r="G288" s="260"/>
      <c r="H288" s="263">
        <v>39.359999999999999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9" t="s">
        <v>438</v>
      </c>
      <c r="AU288" s="269" t="s">
        <v>166</v>
      </c>
      <c r="AV288" s="14" t="s">
        <v>78</v>
      </c>
      <c r="AW288" s="14" t="s">
        <v>31</v>
      </c>
      <c r="AX288" s="14" t="s">
        <v>69</v>
      </c>
      <c r="AY288" s="269" t="s">
        <v>149</v>
      </c>
    </row>
    <row r="289" s="15" customFormat="1">
      <c r="A289" s="15"/>
      <c r="B289" s="270"/>
      <c r="C289" s="271"/>
      <c r="D289" s="227" t="s">
        <v>438</v>
      </c>
      <c r="E289" s="272" t="s">
        <v>19</v>
      </c>
      <c r="F289" s="273" t="s">
        <v>441</v>
      </c>
      <c r="G289" s="271"/>
      <c r="H289" s="274">
        <v>39.359999999999999</v>
      </c>
      <c r="I289" s="275"/>
      <c r="J289" s="271"/>
      <c r="K289" s="271"/>
      <c r="L289" s="276"/>
      <c r="M289" s="277"/>
      <c r="N289" s="278"/>
      <c r="O289" s="278"/>
      <c r="P289" s="278"/>
      <c r="Q289" s="278"/>
      <c r="R289" s="278"/>
      <c r="S289" s="278"/>
      <c r="T289" s="27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0" t="s">
        <v>438</v>
      </c>
      <c r="AU289" s="280" t="s">
        <v>166</v>
      </c>
      <c r="AV289" s="15" t="s">
        <v>166</v>
      </c>
      <c r="AW289" s="15" t="s">
        <v>31</v>
      </c>
      <c r="AX289" s="15" t="s">
        <v>69</v>
      </c>
      <c r="AY289" s="280" t="s">
        <v>149</v>
      </c>
    </row>
    <row r="290" s="14" customFormat="1">
      <c r="A290" s="14"/>
      <c r="B290" s="259"/>
      <c r="C290" s="260"/>
      <c r="D290" s="227" t="s">
        <v>438</v>
      </c>
      <c r="E290" s="261" t="s">
        <v>19</v>
      </c>
      <c r="F290" s="262" t="s">
        <v>711</v>
      </c>
      <c r="G290" s="260"/>
      <c r="H290" s="263">
        <v>53.439999999999998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9" t="s">
        <v>438</v>
      </c>
      <c r="AU290" s="269" t="s">
        <v>166</v>
      </c>
      <c r="AV290" s="14" t="s">
        <v>78</v>
      </c>
      <c r="AW290" s="14" t="s">
        <v>31</v>
      </c>
      <c r="AX290" s="14" t="s">
        <v>69</v>
      </c>
      <c r="AY290" s="269" t="s">
        <v>149</v>
      </c>
    </row>
    <row r="291" s="15" customFormat="1">
      <c r="A291" s="15"/>
      <c r="B291" s="270"/>
      <c r="C291" s="271"/>
      <c r="D291" s="227" t="s">
        <v>438</v>
      </c>
      <c r="E291" s="272" t="s">
        <v>19</v>
      </c>
      <c r="F291" s="273" t="s">
        <v>441</v>
      </c>
      <c r="G291" s="271"/>
      <c r="H291" s="274">
        <v>53.439999999999998</v>
      </c>
      <c r="I291" s="275"/>
      <c r="J291" s="271"/>
      <c r="K291" s="271"/>
      <c r="L291" s="276"/>
      <c r="M291" s="277"/>
      <c r="N291" s="278"/>
      <c r="O291" s="278"/>
      <c r="P291" s="278"/>
      <c r="Q291" s="278"/>
      <c r="R291" s="278"/>
      <c r="S291" s="278"/>
      <c r="T291" s="27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0" t="s">
        <v>438</v>
      </c>
      <c r="AU291" s="280" t="s">
        <v>166</v>
      </c>
      <c r="AV291" s="15" t="s">
        <v>166</v>
      </c>
      <c r="AW291" s="15" t="s">
        <v>31</v>
      </c>
      <c r="AX291" s="15" t="s">
        <v>69</v>
      </c>
      <c r="AY291" s="280" t="s">
        <v>149</v>
      </c>
    </row>
    <row r="292" s="16" customFormat="1">
      <c r="A292" s="16"/>
      <c r="B292" s="281"/>
      <c r="C292" s="282"/>
      <c r="D292" s="227" t="s">
        <v>438</v>
      </c>
      <c r="E292" s="283" t="s">
        <v>19</v>
      </c>
      <c r="F292" s="284" t="s">
        <v>446</v>
      </c>
      <c r="G292" s="282"/>
      <c r="H292" s="285">
        <v>216.5</v>
      </c>
      <c r="I292" s="286"/>
      <c r="J292" s="282"/>
      <c r="K292" s="282"/>
      <c r="L292" s="287"/>
      <c r="M292" s="288"/>
      <c r="N292" s="289"/>
      <c r="O292" s="289"/>
      <c r="P292" s="289"/>
      <c r="Q292" s="289"/>
      <c r="R292" s="289"/>
      <c r="S292" s="289"/>
      <c r="T292" s="290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91" t="s">
        <v>438</v>
      </c>
      <c r="AU292" s="291" t="s">
        <v>166</v>
      </c>
      <c r="AV292" s="16" t="s">
        <v>156</v>
      </c>
      <c r="AW292" s="16" t="s">
        <v>31</v>
      </c>
      <c r="AX292" s="16" t="s">
        <v>76</v>
      </c>
      <c r="AY292" s="291" t="s">
        <v>149</v>
      </c>
    </row>
    <row r="293" s="14" customFormat="1">
      <c r="A293" s="14"/>
      <c r="B293" s="259"/>
      <c r="C293" s="260"/>
      <c r="D293" s="227" t="s">
        <v>438</v>
      </c>
      <c r="E293" s="260"/>
      <c r="F293" s="262" t="s">
        <v>712</v>
      </c>
      <c r="G293" s="260"/>
      <c r="H293" s="263">
        <v>238.15000000000001</v>
      </c>
      <c r="I293" s="264"/>
      <c r="J293" s="260"/>
      <c r="K293" s="260"/>
      <c r="L293" s="265"/>
      <c r="M293" s="266"/>
      <c r="N293" s="267"/>
      <c r="O293" s="267"/>
      <c r="P293" s="267"/>
      <c r="Q293" s="267"/>
      <c r="R293" s="267"/>
      <c r="S293" s="267"/>
      <c r="T293" s="26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9" t="s">
        <v>438</v>
      </c>
      <c r="AU293" s="269" t="s">
        <v>166</v>
      </c>
      <c r="AV293" s="14" t="s">
        <v>78</v>
      </c>
      <c r="AW293" s="14" t="s">
        <v>4</v>
      </c>
      <c r="AX293" s="14" t="s">
        <v>76</v>
      </c>
      <c r="AY293" s="269" t="s">
        <v>149</v>
      </c>
    </row>
    <row r="294" s="2" customFormat="1" ht="24.15" customHeight="1">
      <c r="A294" s="40"/>
      <c r="B294" s="41"/>
      <c r="C294" s="214" t="s">
        <v>304</v>
      </c>
      <c r="D294" s="214" t="s">
        <v>151</v>
      </c>
      <c r="E294" s="215" t="s">
        <v>718</v>
      </c>
      <c r="F294" s="216" t="s">
        <v>719</v>
      </c>
      <c r="G294" s="217" t="s">
        <v>320</v>
      </c>
      <c r="H294" s="218">
        <v>205.59</v>
      </c>
      <c r="I294" s="219"/>
      <c r="J294" s="220">
        <f>ROUND(I294*H294,2)</f>
        <v>0</v>
      </c>
      <c r="K294" s="216" t="s">
        <v>161</v>
      </c>
      <c r="L294" s="46"/>
      <c r="M294" s="221" t="s">
        <v>19</v>
      </c>
      <c r="N294" s="222" t="s">
        <v>40</v>
      </c>
      <c r="O294" s="86"/>
      <c r="P294" s="223">
        <f>O294*H294</f>
        <v>0</v>
      </c>
      <c r="Q294" s="223">
        <v>0.013129999999999999</v>
      </c>
      <c r="R294" s="223">
        <f>Q294*H294</f>
        <v>2.6993966999999999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156</v>
      </c>
      <c r="AT294" s="225" t="s">
        <v>151</v>
      </c>
      <c r="AU294" s="225" t="s">
        <v>166</v>
      </c>
      <c r="AY294" s="19" t="s">
        <v>149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76</v>
      </c>
      <c r="BK294" s="226">
        <f>ROUND(I294*H294,2)</f>
        <v>0</v>
      </c>
      <c r="BL294" s="19" t="s">
        <v>156</v>
      </c>
      <c r="BM294" s="225" t="s">
        <v>720</v>
      </c>
    </row>
    <row r="295" s="2" customFormat="1">
      <c r="A295" s="40"/>
      <c r="B295" s="41"/>
      <c r="C295" s="42"/>
      <c r="D295" s="227" t="s">
        <v>158</v>
      </c>
      <c r="E295" s="42"/>
      <c r="F295" s="228" t="s">
        <v>721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158</v>
      </c>
      <c r="AU295" s="19" t="s">
        <v>166</v>
      </c>
    </row>
    <row r="296" s="2" customFormat="1">
      <c r="A296" s="40"/>
      <c r="B296" s="41"/>
      <c r="C296" s="42"/>
      <c r="D296" s="232" t="s">
        <v>164</v>
      </c>
      <c r="E296" s="42"/>
      <c r="F296" s="233" t="s">
        <v>722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164</v>
      </c>
      <c r="AU296" s="19" t="s">
        <v>166</v>
      </c>
    </row>
    <row r="297" s="13" customFormat="1">
      <c r="A297" s="13"/>
      <c r="B297" s="249"/>
      <c r="C297" s="250"/>
      <c r="D297" s="227" t="s">
        <v>438</v>
      </c>
      <c r="E297" s="251" t="s">
        <v>19</v>
      </c>
      <c r="F297" s="252" t="s">
        <v>700</v>
      </c>
      <c r="G297" s="250"/>
      <c r="H297" s="251" t="s">
        <v>19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438</v>
      </c>
      <c r="AU297" s="258" t="s">
        <v>166</v>
      </c>
      <c r="AV297" s="13" t="s">
        <v>76</v>
      </c>
      <c r="AW297" s="13" t="s">
        <v>31</v>
      </c>
      <c r="AX297" s="13" t="s">
        <v>69</v>
      </c>
      <c r="AY297" s="258" t="s">
        <v>149</v>
      </c>
    </row>
    <row r="298" s="14" customFormat="1">
      <c r="A298" s="14"/>
      <c r="B298" s="259"/>
      <c r="C298" s="260"/>
      <c r="D298" s="227" t="s">
        <v>438</v>
      </c>
      <c r="E298" s="261" t="s">
        <v>19</v>
      </c>
      <c r="F298" s="262" t="s">
        <v>723</v>
      </c>
      <c r="G298" s="260"/>
      <c r="H298" s="263">
        <v>8.6400000000000006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9" t="s">
        <v>438</v>
      </c>
      <c r="AU298" s="269" t="s">
        <v>166</v>
      </c>
      <c r="AV298" s="14" t="s">
        <v>78</v>
      </c>
      <c r="AW298" s="14" t="s">
        <v>31</v>
      </c>
      <c r="AX298" s="14" t="s">
        <v>69</v>
      </c>
      <c r="AY298" s="269" t="s">
        <v>149</v>
      </c>
    </row>
    <row r="299" s="15" customFormat="1">
      <c r="A299" s="15"/>
      <c r="B299" s="270"/>
      <c r="C299" s="271"/>
      <c r="D299" s="227" t="s">
        <v>438</v>
      </c>
      <c r="E299" s="272" t="s">
        <v>19</v>
      </c>
      <c r="F299" s="273" t="s">
        <v>441</v>
      </c>
      <c r="G299" s="271"/>
      <c r="H299" s="274">
        <v>8.6400000000000006</v>
      </c>
      <c r="I299" s="275"/>
      <c r="J299" s="271"/>
      <c r="K299" s="271"/>
      <c r="L299" s="276"/>
      <c r="M299" s="277"/>
      <c r="N299" s="278"/>
      <c r="O299" s="278"/>
      <c r="P299" s="278"/>
      <c r="Q299" s="278"/>
      <c r="R299" s="278"/>
      <c r="S299" s="278"/>
      <c r="T299" s="27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0" t="s">
        <v>438</v>
      </c>
      <c r="AU299" s="280" t="s">
        <v>166</v>
      </c>
      <c r="AV299" s="15" t="s">
        <v>166</v>
      </c>
      <c r="AW299" s="15" t="s">
        <v>31</v>
      </c>
      <c r="AX299" s="15" t="s">
        <v>69</v>
      </c>
      <c r="AY299" s="280" t="s">
        <v>149</v>
      </c>
    </row>
    <row r="300" s="13" customFormat="1">
      <c r="A300" s="13"/>
      <c r="B300" s="249"/>
      <c r="C300" s="250"/>
      <c r="D300" s="227" t="s">
        <v>438</v>
      </c>
      <c r="E300" s="251" t="s">
        <v>19</v>
      </c>
      <c r="F300" s="252" t="s">
        <v>703</v>
      </c>
      <c r="G300" s="250"/>
      <c r="H300" s="251" t="s">
        <v>19</v>
      </c>
      <c r="I300" s="253"/>
      <c r="J300" s="250"/>
      <c r="K300" s="250"/>
      <c r="L300" s="254"/>
      <c r="M300" s="255"/>
      <c r="N300" s="256"/>
      <c r="O300" s="256"/>
      <c r="P300" s="256"/>
      <c r="Q300" s="256"/>
      <c r="R300" s="256"/>
      <c r="S300" s="256"/>
      <c r="T300" s="25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8" t="s">
        <v>438</v>
      </c>
      <c r="AU300" s="258" t="s">
        <v>166</v>
      </c>
      <c r="AV300" s="13" t="s">
        <v>76</v>
      </c>
      <c r="AW300" s="13" t="s">
        <v>31</v>
      </c>
      <c r="AX300" s="13" t="s">
        <v>69</v>
      </c>
      <c r="AY300" s="258" t="s">
        <v>149</v>
      </c>
    </row>
    <row r="301" s="14" customFormat="1">
      <c r="A301" s="14"/>
      <c r="B301" s="259"/>
      <c r="C301" s="260"/>
      <c r="D301" s="227" t="s">
        <v>438</v>
      </c>
      <c r="E301" s="261" t="s">
        <v>19</v>
      </c>
      <c r="F301" s="262" t="s">
        <v>723</v>
      </c>
      <c r="G301" s="260"/>
      <c r="H301" s="263">
        <v>8.6400000000000006</v>
      </c>
      <c r="I301" s="264"/>
      <c r="J301" s="260"/>
      <c r="K301" s="260"/>
      <c r="L301" s="265"/>
      <c r="M301" s="266"/>
      <c r="N301" s="267"/>
      <c r="O301" s="267"/>
      <c r="P301" s="267"/>
      <c r="Q301" s="267"/>
      <c r="R301" s="267"/>
      <c r="S301" s="267"/>
      <c r="T301" s="26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9" t="s">
        <v>438</v>
      </c>
      <c r="AU301" s="269" t="s">
        <v>166</v>
      </c>
      <c r="AV301" s="14" t="s">
        <v>78</v>
      </c>
      <c r="AW301" s="14" t="s">
        <v>31</v>
      </c>
      <c r="AX301" s="14" t="s">
        <v>69</v>
      </c>
      <c r="AY301" s="269" t="s">
        <v>149</v>
      </c>
    </row>
    <row r="302" s="15" customFormat="1">
      <c r="A302" s="15"/>
      <c r="B302" s="270"/>
      <c r="C302" s="271"/>
      <c r="D302" s="227" t="s">
        <v>438</v>
      </c>
      <c r="E302" s="272" t="s">
        <v>19</v>
      </c>
      <c r="F302" s="273" t="s">
        <v>441</v>
      </c>
      <c r="G302" s="271"/>
      <c r="H302" s="274">
        <v>8.6400000000000006</v>
      </c>
      <c r="I302" s="275"/>
      <c r="J302" s="271"/>
      <c r="K302" s="271"/>
      <c r="L302" s="276"/>
      <c r="M302" s="277"/>
      <c r="N302" s="278"/>
      <c r="O302" s="278"/>
      <c r="P302" s="278"/>
      <c r="Q302" s="278"/>
      <c r="R302" s="278"/>
      <c r="S302" s="278"/>
      <c r="T302" s="27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80" t="s">
        <v>438</v>
      </c>
      <c r="AU302" s="280" t="s">
        <v>166</v>
      </c>
      <c r="AV302" s="15" t="s">
        <v>166</v>
      </c>
      <c r="AW302" s="15" t="s">
        <v>31</v>
      </c>
      <c r="AX302" s="15" t="s">
        <v>69</v>
      </c>
      <c r="AY302" s="280" t="s">
        <v>149</v>
      </c>
    </row>
    <row r="303" s="13" customFormat="1">
      <c r="A303" s="13"/>
      <c r="B303" s="249"/>
      <c r="C303" s="250"/>
      <c r="D303" s="227" t="s">
        <v>438</v>
      </c>
      <c r="E303" s="251" t="s">
        <v>19</v>
      </c>
      <c r="F303" s="252" t="s">
        <v>705</v>
      </c>
      <c r="G303" s="250"/>
      <c r="H303" s="251" t="s">
        <v>19</v>
      </c>
      <c r="I303" s="253"/>
      <c r="J303" s="250"/>
      <c r="K303" s="250"/>
      <c r="L303" s="254"/>
      <c r="M303" s="255"/>
      <c r="N303" s="256"/>
      <c r="O303" s="256"/>
      <c r="P303" s="256"/>
      <c r="Q303" s="256"/>
      <c r="R303" s="256"/>
      <c r="S303" s="256"/>
      <c r="T303" s="25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8" t="s">
        <v>438</v>
      </c>
      <c r="AU303" s="258" t="s">
        <v>166</v>
      </c>
      <c r="AV303" s="13" t="s">
        <v>76</v>
      </c>
      <c r="AW303" s="13" t="s">
        <v>31</v>
      </c>
      <c r="AX303" s="13" t="s">
        <v>69</v>
      </c>
      <c r="AY303" s="258" t="s">
        <v>149</v>
      </c>
    </row>
    <row r="304" s="14" customFormat="1">
      <c r="A304" s="14"/>
      <c r="B304" s="259"/>
      <c r="C304" s="260"/>
      <c r="D304" s="227" t="s">
        <v>438</v>
      </c>
      <c r="E304" s="261" t="s">
        <v>19</v>
      </c>
      <c r="F304" s="262" t="s">
        <v>706</v>
      </c>
      <c r="G304" s="260"/>
      <c r="H304" s="263">
        <v>14.279999999999999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9" t="s">
        <v>438</v>
      </c>
      <c r="AU304" s="269" t="s">
        <v>166</v>
      </c>
      <c r="AV304" s="14" t="s">
        <v>78</v>
      </c>
      <c r="AW304" s="14" t="s">
        <v>31</v>
      </c>
      <c r="AX304" s="14" t="s">
        <v>69</v>
      </c>
      <c r="AY304" s="269" t="s">
        <v>149</v>
      </c>
    </row>
    <row r="305" s="15" customFormat="1">
      <c r="A305" s="15"/>
      <c r="B305" s="270"/>
      <c r="C305" s="271"/>
      <c r="D305" s="227" t="s">
        <v>438</v>
      </c>
      <c r="E305" s="272" t="s">
        <v>19</v>
      </c>
      <c r="F305" s="273" t="s">
        <v>441</v>
      </c>
      <c r="G305" s="271"/>
      <c r="H305" s="274">
        <v>14.279999999999999</v>
      </c>
      <c r="I305" s="275"/>
      <c r="J305" s="271"/>
      <c r="K305" s="271"/>
      <c r="L305" s="276"/>
      <c r="M305" s="277"/>
      <c r="N305" s="278"/>
      <c r="O305" s="278"/>
      <c r="P305" s="278"/>
      <c r="Q305" s="278"/>
      <c r="R305" s="278"/>
      <c r="S305" s="278"/>
      <c r="T305" s="27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0" t="s">
        <v>438</v>
      </c>
      <c r="AU305" s="280" t="s">
        <v>166</v>
      </c>
      <c r="AV305" s="15" t="s">
        <v>166</v>
      </c>
      <c r="AW305" s="15" t="s">
        <v>31</v>
      </c>
      <c r="AX305" s="15" t="s">
        <v>69</v>
      </c>
      <c r="AY305" s="280" t="s">
        <v>149</v>
      </c>
    </row>
    <row r="306" s="14" customFormat="1">
      <c r="A306" s="14"/>
      <c r="B306" s="259"/>
      <c r="C306" s="260"/>
      <c r="D306" s="227" t="s">
        <v>438</v>
      </c>
      <c r="E306" s="261" t="s">
        <v>19</v>
      </c>
      <c r="F306" s="262" t="s">
        <v>707</v>
      </c>
      <c r="G306" s="260"/>
      <c r="H306" s="263">
        <v>7.54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9" t="s">
        <v>438</v>
      </c>
      <c r="AU306" s="269" t="s">
        <v>166</v>
      </c>
      <c r="AV306" s="14" t="s">
        <v>78</v>
      </c>
      <c r="AW306" s="14" t="s">
        <v>31</v>
      </c>
      <c r="AX306" s="14" t="s">
        <v>69</v>
      </c>
      <c r="AY306" s="269" t="s">
        <v>149</v>
      </c>
    </row>
    <row r="307" s="14" customFormat="1">
      <c r="A307" s="14"/>
      <c r="B307" s="259"/>
      <c r="C307" s="260"/>
      <c r="D307" s="227" t="s">
        <v>438</v>
      </c>
      <c r="E307" s="261" t="s">
        <v>19</v>
      </c>
      <c r="F307" s="262" t="s">
        <v>702</v>
      </c>
      <c r="G307" s="260"/>
      <c r="H307" s="263">
        <v>-1.3999999999999999</v>
      </c>
      <c r="I307" s="264"/>
      <c r="J307" s="260"/>
      <c r="K307" s="260"/>
      <c r="L307" s="265"/>
      <c r="M307" s="266"/>
      <c r="N307" s="267"/>
      <c r="O307" s="267"/>
      <c r="P307" s="267"/>
      <c r="Q307" s="267"/>
      <c r="R307" s="267"/>
      <c r="S307" s="267"/>
      <c r="T307" s="26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9" t="s">
        <v>438</v>
      </c>
      <c r="AU307" s="269" t="s">
        <v>166</v>
      </c>
      <c r="AV307" s="14" t="s">
        <v>78</v>
      </c>
      <c r="AW307" s="14" t="s">
        <v>31</v>
      </c>
      <c r="AX307" s="14" t="s">
        <v>69</v>
      </c>
      <c r="AY307" s="269" t="s">
        <v>149</v>
      </c>
    </row>
    <row r="308" s="15" customFormat="1">
      <c r="A308" s="15"/>
      <c r="B308" s="270"/>
      <c r="C308" s="271"/>
      <c r="D308" s="227" t="s">
        <v>438</v>
      </c>
      <c r="E308" s="272" t="s">
        <v>19</v>
      </c>
      <c r="F308" s="273" t="s">
        <v>441</v>
      </c>
      <c r="G308" s="271"/>
      <c r="H308" s="274">
        <v>6.1400000000000006</v>
      </c>
      <c r="I308" s="275"/>
      <c r="J308" s="271"/>
      <c r="K308" s="271"/>
      <c r="L308" s="276"/>
      <c r="M308" s="277"/>
      <c r="N308" s="278"/>
      <c r="O308" s="278"/>
      <c r="P308" s="278"/>
      <c r="Q308" s="278"/>
      <c r="R308" s="278"/>
      <c r="S308" s="278"/>
      <c r="T308" s="27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0" t="s">
        <v>438</v>
      </c>
      <c r="AU308" s="280" t="s">
        <v>166</v>
      </c>
      <c r="AV308" s="15" t="s">
        <v>166</v>
      </c>
      <c r="AW308" s="15" t="s">
        <v>31</v>
      </c>
      <c r="AX308" s="15" t="s">
        <v>69</v>
      </c>
      <c r="AY308" s="280" t="s">
        <v>149</v>
      </c>
    </row>
    <row r="309" s="14" customFormat="1">
      <c r="A309" s="14"/>
      <c r="B309" s="259"/>
      <c r="C309" s="260"/>
      <c r="D309" s="227" t="s">
        <v>438</v>
      </c>
      <c r="E309" s="261" t="s">
        <v>19</v>
      </c>
      <c r="F309" s="262" t="s">
        <v>708</v>
      </c>
      <c r="G309" s="260"/>
      <c r="H309" s="263">
        <v>27.600000000000001</v>
      </c>
      <c r="I309" s="264"/>
      <c r="J309" s="260"/>
      <c r="K309" s="260"/>
      <c r="L309" s="265"/>
      <c r="M309" s="266"/>
      <c r="N309" s="267"/>
      <c r="O309" s="267"/>
      <c r="P309" s="267"/>
      <c r="Q309" s="267"/>
      <c r="R309" s="267"/>
      <c r="S309" s="267"/>
      <c r="T309" s="26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9" t="s">
        <v>438</v>
      </c>
      <c r="AU309" s="269" t="s">
        <v>166</v>
      </c>
      <c r="AV309" s="14" t="s">
        <v>78</v>
      </c>
      <c r="AW309" s="14" t="s">
        <v>31</v>
      </c>
      <c r="AX309" s="14" t="s">
        <v>69</v>
      </c>
      <c r="AY309" s="269" t="s">
        <v>149</v>
      </c>
    </row>
    <row r="310" s="15" customFormat="1">
      <c r="A310" s="15"/>
      <c r="B310" s="270"/>
      <c r="C310" s="271"/>
      <c r="D310" s="227" t="s">
        <v>438</v>
      </c>
      <c r="E310" s="272" t="s">
        <v>19</v>
      </c>
      <c r="F310" s="273" t="s">
        <v>441</v>
      </c>
      <c r="G310" s="271"/>
      <c r="H310" s="274">
        <v>27.600000000000001</v>
      </c>
      <c r="I310" s="275"/>
      <c r="J310" s="271"/>
      <c r="K310" s="271"/>
      <c r="L310" s="276"/>
      <c r="M310" s="277"/>
      <c r="N310" s="278"/>
      <c r="O310" s="278"/>
      <c r="P310" s="278"/>
      <c r="Q310" s="278"/>
      <c r="R310" s="278"/>
      <c r="S310" s="278"/>
      <c r="T310" s="27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0" t="s">
        <v>438</v>
      </c>
      <c r="AU310" s="280" t="s">
        <v>166</v>
      </c>
      <c r="AV310" s="15" t="s">
        <v>166</v>
      </c>
      <c r="AW310" s="15" t="s">
        <v>31</v>
      </c>
      <c r="AX310" s="15" t="s">
        <v>69</v>
      </c>
      <c r="AY310" s="280" t="s">
        <v>149</v>
      </c>
    </row>
    <row r="311" s="14" customFormat="1">
      <c r="A311" s="14"/>
      <c r="B311" s="259"/>
      <c r="C311" s="260"/>
      <c r="D311" s="227" t="s">
        <v>438</v>
      </c>
      <c r="E311" s="261" t="s">
        <v>19</v>
      </c>
      <c r="F311" s="262" t="s">
        <v>709</v>
      </c>
      <c r="G311" s="260"/>
      <c r="H311" s="263">
        <v>32.399999999999999</v>
      </c>
      <c r="I311" s="264"/>
      <c r="J311" s="260"/>
      <c r="K311" s="260"/>
      <c r="L311" s="265"/>
      <c r="M311" s="266"/>
      <c r="N311" s="267"/>
      <c r="O311" s="267"/>
      <c r="P311" s="267"/>
      <c r="Q311" s="267"/>
      <c r="R311" s="267"/>
      <c r="S311" s="267"/>
      <c r="T311" s="26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9" t="s">
        <v>438</v>
      </c>
      <c r="AU311" s="269" t="s">
        <v>166</v>
      </c>
      <c r="AV311" s="14" t="s">
        <v>78</v>
      </c>
      <c r="AW311" s="14" t="s">
        <v>31</v>
      </c>
      <c r="AX311" s="14" t="s">
        <v>69</v>
      </c>
      <c r="AY311" s="269" t="s">
        <v>149</v>
      </c>
    </row>
    <row r="312" s="15" customFormat="1">
      <c r="A312" s="15"/>
      <c r="B312" s="270"/>
      <c r="C312" s="271"/>
      <c r="D312" s="227" t="s">
        <v>438</v>
      </c>
      <c r="E312" s="272" t="s">
        <v>19</v>
      </c>
      <c r="F312" s="273" t="s">
        <v>441</v>
      </c>
      <c r="G312" s="271"/>
      <c r="H312" s="274">
        <v>32.399999999999999</v>
      </c>
      <c r="I312" s="275"/>
      <c r="J312" s="271"/>
      <c r="K312" s="271"/>
      <c r="L312" s="276"/>
      <c r="M312" s="277"/>
      <c r="N312" s="278"/>
      <c r="O312" s="278"/>
      <c r="P312" s="278"/>
      <c r="Q312" s="278"/>
      <c r="R312" s="278"/>
      <c r="S312" s="278"/>
      <c r="T312" s="27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0" t="s">
        <v>438</v>
      </c>
      <c r="AU312" s="280" t="s">
        <v>166</v>
      </c>
      <c r="AV312" s="15" t="s">
        <v>166</v>
      </c>
      <c r="AW312" s="15" t="s">
        <v>31</v>
      </c>
      <c r="AX312" s="15" t="s">
        <v>69</v>
      </c>
      <c r="AY312" s="280" t="s">
        <v>149</v>
      </c>
    </row>
    <row r="313" s="14" customFormat="1">
      <c r="A313" s="14"/>
      <c r="B313" s="259"/>
      <c r="C313" s="260"/>
      <c r="D313" s="227" t="s">
        <v>438</v>
      </c>
      <c r="E313" s="261" t="s">
        <v>19</v>
      </c>
      <c r="F313" s="262" t="s">
        <v>710</v>
      </c>
      <c r="G313" s="260"/>
      <c r="H313" s="263">
        <v>39.359999999999999</v>
      </c>
      <c r="I313" s="264"/>
      <c r="J313" s="260"/>
      <c r="K313" s="260"/>
      <c r="L313" s="265"/>
      <c r="M313" s="266"/>
      <c r="N313" s="267"/>
      <c r="O313" s="267"/>
      <c r="P313" s="267"/>
      <c r="Q313" s="267"/>
      <c r="R313" s="267"/>
      <c r="S313" s="267"/>
      <c r="T313" s="26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9" t="s">
        <v>438</v>
      </c>
      <c r="AU313" s="269" t="s">
        <v>166</v>
      </c>
      <c r="AV313" s="14" t="s">
        <v>78</v>
      </c>
      <c r="AW313" s="14" t="s">
        <v>31</v>
      </c>
      <c r="AX313" s="14" t="s">
        <v>69</v>
      </c>
      <c r="AY313" s="269" t="s">
        <v>149</v>
      </c>
    </row>
    <row r="314" s="14" customFormat="1">
      <c r="A314" s="14"/>
      <c r="B314" s="259"/>
      <c r="C314" s="260"/>
      <c r="D314" s="227" t="s">
        <v>438</v>
      </c>
      <c r="E314" s="261" t="s">
        <v>19</v>
      </c>
      <c r="F314" s="262" t="s">
        <v>724</v>
      </c>
      <c r="G314" s="260"/>
      <c r="H314" s="263">
        <v>-3.6000000000000001</v>
      </c>
      <c r="I314" s="264"/>
      <c r="J314" s="260"/>
      <c r="K314" s="260"/>
      <c r="L314" s="265"/>
      <c r="M314" s="266"/>
      <c r="N314" s="267"/>
      <c r="O314" s="267"/>
      <c r="P314" s="267"/>
      <c r="Q314" s="267"/>
      <c r="R314" s="267"/>
      <c r="S314" s="267"/>
      <c r="T314" s="26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9" t="s">
        <v>438</v>
      </c>
      <c r="AU314" s="269" t="s">
        <v>166</v>
      </c>
      <c r="AV314" s="14" t="s">
        <v>78</v>
      </c>
      <c r="AW314" s="14" t="s">
        <v>31</v>
      </c>
      <c r="AX314" s="14" t="s">
        <v>69</v>
      </c>
      <c r="AY314" s="269" t="s">
        <v>149</v>
      </c>
    </row>
    <row r="315" s="15" customFormat="1">
      <c r="A315" s="15"/>
      <c r="B315" s="270"/>
      <c r="C315" s="271"/>
      <c r="D315" s="227" t="s">
        <v>438</v>
      </c>
      <c r="E315" s="272" t="s">
        <v>19</v>
      </c>
      <c r="F315" s="273" t="s">
        <v>441</v>
      </c>
      <c r="G315" s="271"/>
      <c r="H315" s="274">
        <v>35.759999999999998</v>
      </c>
      <c r="I315" s="275"/>
      <c r="J315" s="271"/>
      <c r="K315" s="271"/>
      <c r="L315" s="276"/>
      <c r="M315" s="277"/>
      <c r="N315" s="278"/>
      <c r="O315" s="278"/>
      <c r="P315" s="278"/>
      <c r="Q315" s="278"/>
      <c r="R315" s="278"/>
      <c r="S315" s="278"/>
      <c r="T315" s="27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0" t="s">
        <v>438</v>
      </c>
      <c r="AU315" s="280" t="s">
        <v>166</v>
      </c>
      <c r="AV315" s="15" t="s">
        <v>166</v>
      </c>
      <c r="AW315" s="15" t="s">
        <v>31</v>
      </c>
      <c r="AX315" s="15" t="s">
        <v>69</v>
      </c>
      <c r="AY315" s="280" t="s">
        <v>149</v>
      </c>
    </row>
    <row r="316" s="14" customFormat="1">
      <c r="A316" s="14"/>
      <c r="B316" s="259"/>
      <c r="C316" s="260"/>
      <c r="D316" s="227" t="s">
        <v>438</v>
      </c>
      <c r="E316" s="261" t="s">
        <v>19</v>
      </c>
      <c r="F316" s="262" t="s">
        <v>711</v>
      </c>
      <c r="G316" s="260"/>
      <c r="H316" s="263">
        <v>53.439999999999998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9" t="s">
        <v>438</v>
      </c>
      <c r="AU316" s="269" t="s">
        <v>166</v>
      </c>
      <c r="AV316" s="14" t="s">
        <v>78</v>
      </c>
      <c r="AW316" s="14" t="s">
        <v>31</v>
      </c>
      <c r="AX316" s="14" t="s">
        <v>69</v>
      </c>
      <c r="AY316" s="269" t="s">
        <v>149</v>
      </c>
    </row>
    <row r="317" s="15" customFormat="1">
      <c r="A317" s="15"/>
      <c r="B317" s="270"/>
      <c r="C317" s="271"/>
      <c r="D317" s="227" t="s">
        <v>438</v>
      </c>
      <c r="E317" s="272" t="s">
        <v>19</v>
      </c>
      <c r="F317" s="273" t="s">
        <v>441</v>
      </c>
      <c r="G317" s="271"/>
      <c r="H317" s="274">
        <v>53.439999999999998</v>
      </c>
      <c r="I317" s="275"/>
      <c r="J317" s="271"/>
      <c r="K317" s="271"/>
      <c r="L317" s="276"/>
      <c r="M317" s="277"/>
      <c r="N317" s="278"/>
      <c r="O317" s="278"/>
      <c r="P317" s="278"/>
      <c r="Q317" s="278"/>
      <c r="R317" s="278"/>
      <c r="S317" s="278"/>
      <c r="T317" s="27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0" t="s">
        <v>438</v>
      </c>
      <c r="AU317" s="280" t="s">
        <v>166</v>
      </c>
      <c r="AV317" s="15" t="s">
        <v>166</v>
      </c>
      <c r="AW317" s="15" t="s">
        <v>31</v>
      </c>
      <c r="AX317" s="15" t="s">
        <v>69</v>
      </c>
      <c r="AY317" s="280" t="s">
        <v>149</v>
      </c>
    </row>
    <row r="318" s="16" customFormat="1">
      <c r="A318" s="16"/>
      <c r="B318" s="281"/>
      <c r="C318" s="282"/>
      <c r="D318" s="227" t="s">
        <v>438</v>
      </c>
      <c r="E318" s="283" t="s">
        <v>19</v>
      </c>
      <c r="F318" s="284" t="s">
        <v>446</v>
      </c>
      <c r="G318" s="282"/>
      <c r="H318" s="285">
        <v>186.90000000000001</v>
      </c>
      <c r="I318" s="286"/>
      <c r="J318" s="282"/>
      <c r="K318" s="282"/>
      <c r="L318" s="287"/>
      <c r="M318" s="288"/>
      <c r="N318" s="289"/>
      <c r="O318" s="289"/>
      <c r="P318" s="289"/>
      <c r="Q318" s="289"/>
      <c r="R318" s="289"/>
      <c r="S318" s="289"/>
      <c r="T318" s="290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91" t="s">
        <v>438</v>
      </c>
      <c r="AU318" s="291" t="s">
        <v>166</v>
      </c>
      <c r="AV318" s="16" t="s">
        <v>156</v>
      </c>
      <c r="AW318" s="16" t="s">
        <v>31</v>
      </c>
      <c r="AX318" s="16" t="s">
        <v>76</v>
      </c>
      <c r="AY318" s="291" t="s">
        <v>149</v>
      </c>
    </row>
    <row r="319" s="14" customFormat="1">
      <c r="A319" s="14"/>
      <c r="B319" s="259"/>
      <c r="C319" s="260"/>
      <c r="D319" s="227" t="s">
        <v>438</v>
      </c>
      <c r="E319" s="260"/>
      <c r="F319" s="262" t="s">
        <v>725</v>
      </c>
      <c r="G319" s="260"/>
      <c r="H319" s="263">
        <v>205.59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9" t="s">
        <v>438</v>
      </c>
      <c r="AU319" s="269" t="s">
        <v>166</v>
      </c>
      <c r="AV319" s="14" t="s">
        <v>78</v>
      </c>
      <c r="AW319" s="14" t="s">
        <v>4</v>
      </c>
      <c r="AX319" s="14" t="s">
        <v>76</v>
      </c>
      <c r="AY319" s="269" t="s">
        <v>149</v>
      </c>
    </row>
    <row r="320" s="2" customFormat="1" ht="24.15" customHeight="1">
      <c r="A320" s="40"/>
      <c r="B320" s="41"/>
      <c r="C320" s="214" t="s">
        <v>225</v>
      </c>
      <c r="D320" s="214" t="s">
        <v>151</v>
      </c>
      <c r="E320" s="215" t="s">
        <v>726</v>
      </c>
      <c r="F320" s="216" t="s">
        <v>727</v>
      </c>
      <c r="G320" s="217" t="s">
        <v>238</v>
      </c>
      <c r="H320" s="218">
        <v>1</v>
      </c>
      <c r="I320" s="219"/>
      <c r="J320" s="220">
        <f>ROUND(I320*H320,2)</f>
        <v>0</v>
      </c>
      <c r="K320" s="216" t="s">
        <v>161</v>
      </c>
      <c r="L320" s="46"/>
      <c r="M320" s="221" t="s">
        <v>19</v>
      </c>
      <c r="N320" s="222" t="s">
        <v>40</v>
      </c>
      <c r="O320" s="86"/>
      <c r="P320" s="223">
        <f>O320*H320</f>
        <v>0</v>
      </c>
      <c r="Q320" s="223">
        <v>0.041500000000000002</v>
      </c>
      <c r="R320" s="223">
        <f>Q320*H320</f>
        <v>0.041500000000000002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156</v>
      </c>
      <c r="AT320" s="225" t="s">
        <v>151</v>
      </c>
      <c r="AU320" s="225" t="s">
        <v>166</v>
      </c>
      <c r="AY320" s="19" t="s">
        <v>149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76</v>
      </c>
      <c r="BK320" s="226">
        <f>ROUND(I320*H320,2)</f>
        <v>0</v>
      </c>
      <c r="BL320" s="19" t="s">
        <v>156</v>
      </c>
      <c r="BM320" s="225" t="s">
        <v>728</v>
      </c>
    </row>
    <row r="321" s="2" customFormat="1">
      <c r="A321" s="40"/>
      <c r="B321" s="41"/>
      <c r="C321" s="42"/>
      <c r="D321" s="227" t="s">
        <v>158</v>
      </c>
      <c r="E321" s="42"/>
      <c r="F321" s="228" t="s">
        <v>729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158</v>
      </c>
      <c r="AU321" s="19" t="s">
        <v>166</v>
      </c>
    </row>
    <row r="322" s="2" customFormat="1">
      <c r="A322" s="40"/>
      <c r="B322" s="41"/>
      <c r="C322" s="42"/>
      <c r="D322" s="232" t="s">
        <v>164</v>
      </c>
      <c r="E322" s="42"/>
      <c r="F322" s="233" t="s">
        <v>730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164</v>
      </c>
      <c r="AU322" s="19" t="s">
        <v>166</v>
      </c>
    </row>
    <row r="323" s="14" customFormat="1">
      <c r="A323" s="14"/>
      <c r="B323" s="259"/>
      <c r="C323" s="260"/>
      <c r="D323" s="227" t="s">
        <v>438</v>
      </c>
      <c r="E323" s="261" t="s">
        <v>19</v>
      </c>
      <c r="F323" s="262" t="s">
        <v>731</v>
      </c>
      <c r="G323" s="260"/>
      <c r="H323" s="263">
        <v>1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9" t="s">
        <v>438</v>
      </c>
      <c r="AU323" s="269" t="s">
        <v>166</v>
      </c>
      <c r="AV323" s="14" t="s">
        <v>78</v>
      </c>
      <c r="AW323" s="14" t="s">
        <v>31</v>
      </c>
      <c r="AX323" s="14" t="s">
        <v>69</v>
      </c>
      <c r="AY323" s="269" t="s">
        <v>149</v>
      </c>
    </row>
    <row r="324" s="15" customFormat="1">
      <c r="A324" s="15"/>
      <c r="B324" s="270"/>
      <c r="C324" s="271"/>
      <c r="D324" s="227" t="s">
        <v>438</v>
      </c>
      <c r="E324" s="272" t="s">
        <v>19</v>
      </c>
      <c r="F324" s="273" t="s">
        <v>441</v>
      </c>
      <c r="G324" s="271"/>
      <c r="H324" s="274">
        <v>1</v>
      </c>
      <c r="I324" s="275"/>
      <c r="J324" s="271"/>
      <c r="K324" s="271"/>
      <c r="L324" s="276"/>
      <c r="M324" s="277"/>
      <c r="N324" s="278"/>
      <c r="O324" s="278"/>
      <c r="P324" s="278"/>
      <c r="Q324" s="278"/>
      <c r="R324" s="278"/>
      <c r="S324" s="278"/>
      <c r="T324" s="27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0" t="s">
        <v>438</v>
      </c>
      <c r="AU324" s="280" t="s">
        <v>166</v>
      </c>
      <c r="AV324" s="15" t="s">
        <v>166</v>
      </c>
      <c r="AW324" s="15" t="s">
        <v>31</v>
      </c>
      <c r="AX324" s="15" t="s">
        <v>76</v>
      </c>
      <c r="AY324" s="280" t="s">
        <v>149</v>
      </c>
    </row>
    <row r="325" s="2" customFormat="1" ht="24.15" customHeight="1">
      <c r="A325" s="40"/>
      <c r="B325" s="41"/>
      <c r="C325" s="214" t="s">
        <v>7</v>
      </c>
      <c r="D325" s="214" t="s">
        <v>151</v>
      </c>
      <c r="E325" s="215" t="s">
        <v>732</v>
      </c>
      <c r="F325" s="216" t="s">
        <v>733</v>
      </c>
      <c r="G325" s="217" t="s">
        <v>238</v>
      </c>
      <c r="H325" s="218">
        <v>2</v>
      </c>
      <c r="I325" s="219"/>
      <c r="J325" s="220">
        <f>ROUND(I325*H325,2)</f>
        <v>0</v>
      </c>
      <c r="K325" s="216" t="s">
        <v>161</v>
      </c>
      <c r="L325" s="46"/>
      <c r="M325" s="221" t="s">
        <v>19</v>
      </c>
      <c r="N325" s="222" t="s">
        <v>40</v>
      </c>
      <c r="O325" s="86"/>
      <c r="P325" s="223">
        <f>O325*H325</f>
        <v>0</v>
      </c>
      <c r="Q325" s="223">
        <v>0.1575</v>
      </c>
      <c r="R325" s="223">
        <f>Q325*H325</f>
        <v>0.315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156</v>
      </c>
      <c r="AT325" s="225" t="s">
        <v>151</v>
      </c>
      <c r="AU325" s="225" t="s">
        <v>166</v>
      </c>
      <c r="AY325" s="19" t="s">
        <v>149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76</v>
      </c>
      <c r="BK325" s="226">
        <f>ROUND(I325*H325,2)</f>
        <v>0</v>
      </c>
      <c r="BL325" s="19" t="s">
        <v>156</v>
      </c>
      <c r="BM325" s="225" t="s">
        <v>734</v>
      </c>
    </row>
    <row r="326" s="2" customFormat="1">
      <c r="A326" s="40"/>
      <c r="B326" s="41"/>
      <c r="C326" s="42"/>
      <c r="D326" s="227" t="s">
        <v>158</v>
      </c>
      <c r="E326" s="42"/>
      <c r="F326" s="228" t="s">
        <v>735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158</v>
      </c>
      <c r="AU326" s="19" t="s">
        <v>166</v>
      </c>
    </row>
    <row r="327" s="2" customFormat="1">
      <c r="A327" s="40"/>
      <c r="B327" s="41"/>
      <c r="C327" s="42"/>
      <c r="D327" s="232" t="s">
        <v>164</v>
      </c>
      <c r="E327" s="42"/>
      <c r="F327" s="233" t="s">
        <v>736</v>
      </c>
      <c r="G327" s="42"/>
      <c r="H327" s="42"/>
      <c r="I327" s="229"/>
      <c r="J327" s="42"/>
      <c r="K327" s="42"/>
      <c r="L327" s="46"/>
      <c r="M327" s="230"/>
      <c r="N327" s="231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164</v>
      </c>
      <c r="AU327" s="19" t="s">
        <v>166</v>
      </c>
    </row>
    <row r="328" s="14" customFormat="1">
      <c r="A328" s="14"/>
      <c r="B328" s="259"/>
      <c r="C328" s="260"/>
      <c r="D328" s="227" t="s">
        <v>438</v>
      </c>
      <c r="E328" s="261" t="s">
        <v>19</v>
      </c>
      <c r="F328" s="262" t="s">
        <v>737</v>
      </c>
      <c r="G328" s="260"/>
      <c r="H328" s="263">
        <v>2</v>
      </c>
      <c r="I328" s="264"/>
      <c r="J328" s="260"/>
      <c r="K328" s="260"/>
      <c r="L328" s="265"/>
      <c r="M328" s="266"/>
      <c r="N328" s="267"/>
      <c r="O328" s="267"/>
      <c r="P328" s="267"/>
      <c r="Q328" s="267"/>
      <c r="R328" s="267"/>
      <c r="S328" s="267"/>
      <c r="T328" s="26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9" t="s">
        <v>438</v>
      </c>
      <c r="AU328" s="269" t="s">
        <v>166</v>
      </c>
      <c r="AV328" s="14" t="s">
        <v>78</v>
      </c>
      <c r="AW328" s="14" t="s">
        <v>31</v>
      </c>
      <c r="AX328" s="14" t="s">
        <v>69</v>
      </c>
      <c r="AY328" s="269" t="s">
        <v>149</v>
      </c>
    </row>
    <row r="329" s="15" customFormat="1">
      <c r="A329" s="15"/>
      <c r="B329" s="270"/>
      <c r="C329" s="271"/>
      <c r="D329" s="227" t="s">
        <v>438</v>
      </c>
      <c r="E329" s="272" t="s">
        <v>19</v>
      </c>
      <c r="F329" s="273" t="s">
        <v>441</v>
      </c>
      <c r="G329" s="271"/>
      <c r="H329" s="274">
        <v>2</v>
      </c>
      <c r="I329" s="275"/>
      <c r="J329" s="271"/>
      <c r="K329" s="271"/>
      <c r="L329" s="276"/>
      <c r="M329" s="277"/>
      <c r="N329" s="278"/>
      <c r="O329" s="278"/>
      <c r="P329" s="278"/>
      <c r="Q329" s="278"/>
      <c r="R329" s="278"/>
      <c r="S329" s="278"/>
      <c r="T329" s="27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0" t="s">
        <v>438</v>
      </c>
      <c r="AU329" s="280" t="s">
        <v>166</v>
      </c>
      <c r="AV329" s="15" t="s">
        <v>166</v>
      </c>
      <c r="AW329" s="15" t="s">
        <v>31</v>
      </c>
      <c r="AX329" s="15" t="s">
        <v>76</v>
      </c>
      <c r="AY329" s="280" t="s">
        <v>149</v>
      </c>
    </row>
    <row r="330" s="12" customFormat="1" ht="20.88" customHeight="1">
      <c r="A330" s="12"/>
      <c r="B330" s="198"/>
      <c r="C330" s="199"/>
      <c r="D330" s="200" t="s">
        <v>68</v>
      </c>
      <c r="E330" s="212" t="s">
        <v>738</v>
      </c>
      <c r="F330" s="212" t="s">
        <v>739</v>
      </c>
      <c r="G330" s="199"/>
      <c r="H330" s="199"/>
      <c r="I330" s="202"/>
      <c r="J330" s="213">
        <f>BK330</f>
        <v>0</v>
      </c>
      <c r="K330" s="199"/>
      <c r="L330" s="204"/>
      <c r="M330" s="205"/>
      <c r="N330" s="206"/>
      <c r="O330" s="206"/>
      <c r="P330" s="207">
        <f>SUM(P331:P365)</f>
        <v>0</v>
      </c>
      <c r="Q330" s="206"/>
      <c r="R330" s="207">
        <f>SUM(R331:R365)</f>
        <v>8.5871928999999998</v>
      </c>
      <c r="S330" s="206"/>
      <c r="T330" s="208">
        <f>SUM(T331:T365)</f>
        <v>6.8754840000000002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9" t="s">
        <v>76</v>
      </c>
      <c r="AT330" s="210" t="s">
        <v>68</v>
      </c>
      <c r="AU330" s="210" t="s">
        <v>78</v>
      </c>
      <c r="AY330" s="209" t="s">
        <v>149</v>
      </c>
      <c r="BK330" s="211">
        <f>SUM(BK331:BK365)</f>
        <v>0</v>
      </c>
    </row>
    <row r="331" s="2" customFormat="1" ht="24.15" customHeight="1">
      <c r="A331" s="40"/>
      <c r="B331" s="41"/>
      <c r="C331" s="214" t="s">
        <v>235</v>
      </c>
      <c r="D331" s="214" t="s">
        <v>151</v>
      </c>
      <c r="E331" s="215" t="s">
        <v>740</v>
      </c>
      <c r="F331" s="216" t="s">
        <v>741</v>
      </c>
      <c r="G331" s="217" t="s">
        <v>320</v>
      </c>
      <c r="H331" s="218">
        <v>243.93600000000001</v>
      </c>
      <c r="I331" s="219"/>
      <c r="J331" s="220">
        <f>ROUND(I331*H331,2)</f>
        <v>0</v>
      </c>
      <c r="K331" s="216" t="s">
        <v>161</v>
      </c>
      <c r="L331" s="46"/>
      <c r="M331" s="221" t="s">
        <v>19</v>
      </c>
      <c r="N331" s="222" t="s">
        <v>40</v>
      </c>
      <c r="O331" s="86"/>
      <c r="P331" s="223">
        <f>O331*H331</f>
        <v>0</v>
      </c>
      <c r="Q331" s="223">
        <v>0.024</v>
      </c>
      <c r="R331" s="223">
        <f>Q331*H331</f>
        <v>5.8544640000000001</v>
      </c>
      <c r="S331" s="223">
        <v>0.024</v>
      </c>
      <c r="T331" s="224">
        <f>S331*H331</f>
        <v>5.8544640000000001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156</v>
      </c>
      <c r="AT331" s="225" t="s">
        <v>151</v>
      </c>
      <c r="AU331" s="225" t="s">
        <v>166</v>
      </c>
      <c r="AY331" s="19" t="s">
        <v>149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76</v>
      </c>
      <c r="BK331" s="226">
        <f>ROUND(I331*H331,2)</f>
        <v>0</v>
      </c>
      <c r="BL331" s="19" t="s">
        <v>156</v>
      </c>
      <c r="BM331" s="225" t="s">
        <v>742</v>
      </c>
    </row>
    <row r="332" s="2" customFormat="1">
      <c r="A332" s="40"/>
      <c r="B332" s="41"/>
      <c r="C332" s="42"/>
      <c r="D332" s="227" t="s">
        <v>158</v>
      </c>
      <c r="E332" s="42"/>
      <c r="F332" s="228" t="s">
        <v>743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158</v>
      </c>
      <c r="AU332" s="19" t="s">
        <v>166</v>
      </c>
    </row>
    <row r="333" s="2" customFormat="1">
      <c r="A333" s="40"/>
      <c r="B333" s="41"/>
      <c r="C333" s="42"/>
      <c r="D333" s="232" t="s">
        <v>164</v>
      </c>
      <c r="E333" s="42"/>
      <c r="F333" s="233" t="s">
        <v>744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164</v>
      </c>
      <c r="AU333" s="19" t="s">
        <v>166</v>
      </c>
    </row>
    <row r="334" s="14" customFormat="1">
      <c r="A334" s="14"/>
      <c r="B334" s="259"/>
      <c r="C334" s="260"/>
      <c r="D334" s="227" t="s">
        <v>438</v>
      </c>
      <c r="E334" s="261" t="s">
        <v>19</v>
      </c>
      <c r="F334" s="262" t="s">
        <v>745</v>
      </c>
      <c r="G334" s="260"/>
      <c r="H334" s="263">
        <v>267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9" t="s">
        <v>438</v>
      </c>
      <c r="AU334" s="269" t="s">
        <v>166</v>
      </c>
      <c r="AV334" s="14" t="s">
        <v>78</v>
      </c>
      <c r="AW334" s="14" t="s">
        <v>31</v>
      </c>
      <c r="AX334" s="14" t="s">
        <v>69</v>
      </c>
      <c r="AY334" s="269" t="s">
        <v>149</v>
      </c>
    </row>
    <row r="335" s="15" customFormat="1">
      <c r="A335" s="15"/>
      <c r="B335" s="270"/>
      <c r="C335" s="271"/>
      <c r="D335" s="227" t="s">
        <v>438</v>
      </c>
      <c r="E335" s="272" t="s">
        <v>19</v>
      </c>
      <c r="F335" s="273" t="s">
        <v>441</v>
      </c>
      <c r="G335" s="271"/>
      <c r="H335" s="274">
        <v>267</v>
      </c>
      <c r="I335" s="275"/>
      <c r="J335" s="271"/>
      <c r="K335" s="271"/>
      <c r="L335" s="276"/>
      <c r="M335" s="277"/>
      <c r="N335" s="278"/>
      <c r="O335" s="278"/>
      <c r="P335" s="278"/>
      <c r="Q335" s="278"/>
      <c r="R335" s="278"/>
      <c r="S335" s="278"/>
      <c r="T335" s="27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0" t="s">
        <v>438</v>
      </c>
      <c r="AU335" s="280" t="s">
        <v>166</v>
      </c>
      <c r="AV335" s="15" t="s">
        <v>166</v>
      </c>
      <c r="AW335" s="15" t="s">
        <v>31</v>
      </c>
      <c r="AX335" s="15" t="s">
        <v>69</v>
      </c>
      <c r="AY335" s="280" t="s">
        <v>149</v>
      </c>
    </row>
    <row r="336" s="13" customFormat="1">
      <c r="A336" s="13"/>
      <c r="B336" s="249"/>
      <c r="C336" s="250"/>
      <c r="D336" s="227" t="s">
        <v>438</v>
      </c>
      <c r="E336" s="251" t="s">
        <v>19</v>
      </c>
      <c r="F336" s="252" t="s">
        <v>746</v>
      </c>
      <c r="G336" s="250"/>
      <c r="H336" s="251" t="s">
        <v>19</v>
      </c>
      <c r="I336" s="253"/>
      <c r="J336" s="250"/>
      <c r="K336" s="250"/>
      <c r="L336" s="254"/>
      <c r="M336" s="255"/>
      <c r="N336" s="256"/>
      <c r="O336" s="256"/>
      <c r="P336" s="256"/>
      <c r="Q336" s="256"/>
      <c r="R336" s="256"/>
      <c r="S336" s="256"/>
      <c r="T336" s="25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8" t="s">
        <v>438</v>
      </c>
      <c r="AU336" s="258" t="s">
        <v>166</v>
      </c>
      <c r="AV336" s="13" t="s">
        <v>76</v>
      </c>
      <c r="AW336" s="13" t="s">
        <v>31</v>
      </c>
      <c r="AX336" s="13" t="s">
        <v>69</v>
      </c>
      <c r="AY336" s="258" t="s">
        <v>149</v>
      </c>
    </row>
    <row r="337" s="14" customFormat="1">
      <c r="A337" s="14"/>
      <c r="B337" s="259"/>
      <c r="C337" s="260"/>
      <c r="D337" s="227" t="s">
        <v>438</v>
      </c>
      <c r="E337" s="261" t="s">
        <v>19</v>
      </c>
      <c r="F337" s="262" t="s">
        <v>747</v>
      </c>
      <c r="G337" s="260"/>
      <c r="H337" s="263">
        <v>-30.239999999999998</v>
      </c>
      <c r="I337" s="264"/>
      <c r="J337" s="260"/>
      <c r="K337" s="260"/>
      <c r="L337" s="265"/>
      <c r="M337" s="266"/>
      <c r="N337" s="267"/>
      <c r="O337" s="267"/>
      <c r="P337" s="267"/>
      <c r="Q337" s="267"/>
      <c r="R337" s="267"/>
      <c r="S337" s="267"/>
      <c r="T337" s="26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9" t="s">
        <v>438</v>
      </c>
      <c r="AU337" s="269" t="s">
        <v>166</v>
      </c>
      <c r="AV337" s="14" t="s">
        <v>78</v>
      </c>
      <c r="AW337" s="14" t="s">
        <v>31</v>
      </c>
      <c r="AX337" s="14" t="s">
        <v>69</v>
      </c>
      <c r="AY337" s="269" t="s">
        <v>149</v>
      </c>
    </row>
    <row r="338" s="14" customFormat="1">
      <c r="A338" s="14"/>
      <c r="B338" s="259"/>
      <c r="C338" s="260"/>
      <c r="D338" s="227" t="s">
        <v>438</v>
      </c>
      <c r="E338" s="261" t="s">
        <v>19</v>
      </c>
      <c r="F338" s="262" t="s">
        <v>748</v>
      </c>
      <c r="G338" s="260"/>
      <c r="H338" s="263">
        <v>-6</v>
      </c>
      <c r="I338" s="264"/>
      <c r="J338" s="260"/>
      <c r="K338" s="260"/>
      <c r="L338" s="265"/>
      <c r="M338" s="266"/>
      <c r="N338" s="267"/>
      <c r="O338" s="267"/>
      <c r="P338" s="267"/>
      <c r="Q338" s="267"/>
      <c r="R338" s="267"/>
      <c r="S338" s="267"/>
      <c r="T338" s="26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9" t="s">
        <v>438</v>
      </c>
      <c r="AU338" s="269" t="s">
        <v>166</v>
      </c>
      <c r="AV338" s="14" t="s">
        <v>78</v>
      </c>
      <c r="AW338" s="14" t="s">
        <v>31</v>
      </c>
      <c r="AX338" s="14" t="s">
        <v>69</v>
      </c>
      <c r="AY338" s="269" t="s">
        <v>149</v>
      </c>
    </row>
    <row r="339" s="14" customFormat="1">
      <c r="A339" s="14"/>
      <c r="B339" s="259"/>
      <c r="C339" s="260"/>
      <c r="D339" s="227" t="s">
        <v>438</v>
      </c>
      <c r="E339" s="261" t="s">
        <v>19</v>
      </c>
      <c r="F339" s="262" t="s">
        <v>749</v>
      </c>
      <c r="G339" s="260"/>
      <c r="H339" s="263">
        <v>-9</v>
      </c>
      <c r="I339" s="264"/>
      <c r="J339" s="260"/>
      <c r="K339" s="260"/>
      <c r="L339" s="265"/>
      <c r="M339" s="266"/>
      <c r="N339" s="267"/>
      <c r="O339" s="267"/>
      <c r="P339" s="267"/>
      <c r="Q339" s="267"/>
      <c r="R339" s="267"/>
      <c r="S339" s="267"/>
      <c r="T339" s="26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9" t="s">
        <v>438</v>
      </c>
      <c r="AU339" s="269" t="s">
        <v>166</v>
      </c>
      <c r="AV339" s="14" t="s">
        <v>78</v>
      </c>
      <c r="AW339" s="14" t="s">
        <v>31</v>
      </c>
      <c r="AX339" s="14" t="s">
        <v>69</v>
      </c>
      <c r="AY339" s="269" t="s">
        <v>149</v>
      </c>
    </row>
    <row r="340" s="15" customFormat="1">
      <c r="A340" s="15"/>
      <c r="B340" s="270"/>
      <c r="C340" s="271"/>
      <c r="D340" s="227" t="s">
        <v>438</v>
      </c>
      <c r="E340" s="272" t="s">
        <v>19</v>
      </c>
      <c r="F340" s="273" t="s">
        <v>441</v>
      </c>
      <c r="G340" s="271"/>
      <c r="H340" s="274">
        <v>-45.239999999999995</v>
      </c>
      <c r="I340" s="275"/>
      <c r="J340" s="271"/>
      <c r="K340" s="271"/>
      <c r="L340" s="276"/>
      <c r="M340" s="277"/>
      <c r="N340" s="278"/>
      <c r="O340" s="278"/>
      <c r="P340" s="278"/>
      <c r="Q340" s="278"/>
      <c r="R340" s="278"/>
      <c r="S340" s="278"/>
      <c r="T340" s="27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0" t="s">
        <v>438</v>
      </c>
      <c r="AU340" s="280" t="s">
        <v>166</v>
      </c>
      <c r="AV340" s="15" t="s">
        <v>166</v>
      </c>
      <c r="AW340" s="15" t="s">
        <v>31</v>
      </c>
      <c r="AX340" s="15" t="s">
        <v>69</v>
      </c>
      <c r="AY340" s="280" t="s">
        <v>149</v>
      </c>
    </row>
    <row r="341" s="16" customFormat="1">
      <c r="A341" s="16"/>
      <c r="B341" s="281"/>
      <c r="C341" s="282"/>
      <c r="D341" s="227" t="s">
        <v>438</v>
      </c>
      <c r="E341" s="283" t="s">
        <v>19</v>
      </c>
      <c r="F341" s="284" t="s">
        <v>446</v>
      </c>
      <c r="G341" s="282"/>
      <c r="H341" s="285">
        <v>221.75999999999999</v>
      </c>
      <c r="I341" s="286"/>
      <c r="J341" s="282"/>
      <c r="K341" s="282"/>
      <c r="L341" s="287"/>
      <c r="M341" s="288"/>
      <c r="N341" s="289"/>
      <c r="O341" s="289"/>
      <c r="P341" s="289"/>
      <c r="Q341" s="289"/>
      <c r="R341" s="289"/>
      <c r="S341" s="289"/>
      <c r="T341" s="290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91" t="s">
        <v>438</v>
      </c>
      <c r="AU341" s="291" t="s">
        <v>166</v>
      </c>
      <c r="AV341" s="16" t="s">
        <v>156</v>
      </c>
      <c r="AW341" s="16" t="s">
        <v>31</v>
      </c>
      <c r="AX341" s="16" t="s">
        <v>76</v>
      </c>
      <c r="AY341" s="291" t="s">
        <v>149</v>
      </c>
    </row>
    <row r="342" s="14" customFormat="1">
      <c r="A342" s="14"/>
      <c r="B342" s="259"/>
      <c r="C342" s="260"/>
      <c r="D342" s="227" t="s">
        <v>438</v>
      </c>
      <c r="E342" s="260"/>
      <c r="F342" s="262" t="s">
        <v>750</v>
      </c>
      <c r="G342" s="260"/>
      <c r="H342" s="263">
        <v>243.93600000000001</v>
      </c>
      <c r="I342" s="264"/>
      <c r="J342" s="260"/>
      <c r="K342" s="260"/>
      <c r="L342" s="265"/>
      <c r="M342" s="266"/>
      <c r="N342" s="267"/>
      <c r="O342" s="267"/>
      <c r="P342" s="267"/>
      <c r="Q342" s="267"/>
      <c r="R342" s="267"/>
      <c r="S342" s="267"/>
      <c r="T342" s="26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9" t="s">
        <v>438</v>
      </c>
      <c r="AU342" s="269" t="s">
        <v>166</v>
      </c>
      <c r="AV342" s="14" t="s">
        <v>78</v>
      </c>
      <c r="AW342" s="14" t="s">
        <v>4</v>
      </c>
      <c r="AX342" s="14" t="s">
        <v>76</v>
      </c>
      <c r="AY342" s="269" t="s">
        <v>149</v>
      </c>
    </row>
    <row r="343" s="2" customFormat="1" ht="24.15" customHeight="1">
      <c r="A343" s="40"/>
      <c r="B343" s="41"/>
      <c r="C343" s="214" t="s">
        <v>242</v>
      </c>
      <c r="D343" s="214" t="s">
        <v>151</v>
      </c>
      <c r="E343" s="215" t="s">
        <v>751</v>
      </c>
      <c r="F343" s="216" t="s">
        <v>752</v>
      </c>
      <c r="G343" s="217" t="s">
        <v>320</v>
      </c>
      <c r="H343" s="218">
        <v>170.16999999999999</v>
      </c>
      <c r="I343" s="219"/>
      <c r="J343" s="220">
        <f>ROUND(I343*H343,2)</f>
        <v>0</v>
      </c>
      <c r="K343" s="216" t="s">
        <v>161</v>
      </c>
      <c r="L343" s="46"/>
      <c r="M343" s="221" t="s">
        <v>19</v>
      </c>
      <c r="N343" s="222" t="s">
        <v>40</v>
      </c>
      <c r="O343" s="86"/>
      <c r="P343" s="223">
        <f>O343*H343</f>
        <v>0</v>
      </c>
      <c r="Q343" s="223">
        <v>0.00577</v>
      </c>
      <c r="R343" s="223">
        <f>Q343*H343</f>
        <v>0.98188089999999995</v>
      </c>
      <c r="S343" s="223">
        <v>0.0060000000000000001</v>
      </c>
      <c r="T343" s="224">
        <f>S343*H343</f>
        <v>1.02102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156</v>
      </c>
      <c r="AT343" s="225" t="s">
        <v>151</v>
      </c>
      <c r="AU343" s="225" t="s">
        <v>166</v>
      </c>
      <c r="AY343" s="19" t="s">
        <v>149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76</v>
      </c>
      <c r="BK343" s="226">
        <f>ROUND(I343*H343,2)</f>
        <v>0</v>
      </c>
      <c r="BL343" s="19" t="s">
        <v>156</v>
      </c>
      <c r="BM343" s="225" t="s">
        <v>753</v>
      </c>
    </row>
    <row r="344" s="2" customFormat="1">
      <c r="A344" s="40"/>
      <c r="B344" s="41"/>
      <c r="C344" s="42"/>
      <c r="D344" s="227" t="s">
        <v>158</v>
      </c>
      <c r="E344" s="42"/>
      <c r="F344" s="228" t="s">
        <v>754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158</v>
      </c>
      <c r="AU344" s="19" t="s">
        <v>166</v>
      </c>
    </row>
    <row r="345" s="2" customFormat="1">
      <c r="A345" s="40"/>
      <c r="B345" s="41"/>
      <c r="C345" s="42"/>
      <c r="D345" s="232" t="s">
        <v>164</v>
      </c>
      <c r="E345" s="42"/>
      <c r="F345" s="233" t="s">
        <v>755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164</v>
      </c>
      <c r="AU345" s="19" t="s">
        <v>166</v>
      </c>
    </row>
    <row r="346" s="14" customFormat="1">
      <c r="A346" s="14"/>
      <c r="B346" s="259"/>
      <c r="C346" s="260"/>
      <c r="D346" s="227" t="s">
        <v>438</v>
      </c>
      <c r="E346" s="261" t="s">
        <v>19</v>
      </c>
      <c r="F346" s="262" t="s">
        <v>756</v>
      </c>
      <c r="G346" s="260"/>
      <c r="H346" s="263">
        <v>39</v>
      </c>
      <c r="I346" s="264"/>
      <c r="J346" s="260"/>
      <c r="K346" s="260"/>
      <c r="L346" s="265"/>
      <c r="M346" s="266"/>
      <c r="N346" s="267"/>
      <c r="O346" s="267"/>
      <c r="P346" s="267"/>
      <c r="Q346" s="267"/>
      <c r="R346" s="267"/>
      <c r="S346" s="267"/>
      <c r="T346" s="26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9" t="s">
        <v>438</v>
      </c>
      <c r="AU346" s="269" t="s">
        <v>166</v>
      </c>
      <c r="AV346" s="14" t="s">
        <v>78</v>
      </c>
      <c r="AW346" s="14" t="s">
        <v>31</v>
      </c>
      <c r="AX346" s="14" t="s">
        <v>69</v>
      </c>
      <c r="AY346" s="269" t="s">
        <v>149</v>
      </c>
    </row>
    <row r="347" s="15" customFormat="1">
      <c r="A347" s="15"/>
      <c r="B347" s="270"/>
      <c r="C347" s="271"/>
      <c r="D347" s="227" t="s">
        <v>438</v>
      </c>
      <c r="E347" s="272" t="s">
        <v>19</v>
      </c>
      <c r="F347" s="273" t="s">
        <v>441</v>
      </c>
      <c r="G347" s="271"/>
      <c r="H347" s="274">
        <v>39</v>
      </c>
      <c r="I347" s="275"/>
      <c r="J347" s="271"/>
      <c r="K347" s="271"/>
      <c r="L347" s="276"/>
      <c r="M347" s="277"/>
      <c r="N347" s="278"/>
      <c r="O347" s="278"/>
      <c r="P347" s="278"/>
      <c r="Q347" s="278"/>
      <c r="R347" s="278"/>
      <c r="S347" s="278"/>
      <c r="T347" s="27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0" t="s">
        <v>438</v>
      </c>
      <c r="AU347" s="280" t="s">
        <v>166</v>
      </c>
      <c r="AV347" s="15" t="s">
        <v>166</v>
      </c>
      <c r="AW347" s="15" t="s">
        <v>31</v>
      </c>
      <c r="AX347" s="15" t="s">
        <v>69</v>
      </c>
      <c r="AY347" s="280" t="s">
        <v>149</v>
      </c>
    </row>
    <row r="348" s="13" customFormat="1">
      <c r="A348" s="13"/>
      <c r="B348" s="249"/>
      <c r="C348" s="250"/>
      <c r="D348" s="227" t="s">
        <v>438</v>
      </c>
      <c r="E348" s="251" t="s">
        <v>19</v>
      </c>
      <c r="F348" s="252" t="s">
        <v>757</v>
      </c>
      <c r="G348" s="250"/>
      <c r="H348" s="251" t="s">
        <v>19</v>
      </c>
      <c r="I348" s="253"/>
      <c r="J348" s="250"/>
      <c r="K348" s="250"/>
      <c r="L348" s="254"/>
      <c r="M348" s="255"/>
      <c r="N348" s="256"/>
      <c r="O348" s="256"/>
      <c r="P348" s="256"/>
      <c r="Q348" s="256"/>
      <c r="R348" s="256"/>
      <c r="S348" s="256"/>
      <c r="T348" s="25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8" t="s">
        <v>438</v>
      </c>
      <c r="AU348" s="258" t="s">
        <v>166</v>
      </c>
      <c r="AV348" s="13" t="s">
        <v>76</v>
      </c>
      <c r="AW348" s="13" t="s">
        <v>31</v>
      </c>
      <c r="AX348" s="13" t="s">
        <v>69</v>
      </c>
      <c r="AY348" s="258" t="s">
        <v>149</v>
      </c>
    </row>
    <row r="349" s="14" customFormat="1">
      <c r="A349" s="14"/>
      <c r="B349" s="259"/>
      <c r="C349" s="260"/>
      <c r="D349" s="227" t="s">
        <v>438</v>
      </c>
      <c r="E349" s="261" t="s">
        <v>19</v>
      </c>
      <c r="F349" s="262" t="s">
        <v>758</v>
      </c>
      <c r="G349" s="260"/>
      <c r="H349" s="263">
        <v>79.200000000000003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9" t="s">
        <v>438</v>
      </c>
      <c r="AU349" s="269" t="s">
        <v>166</v>
      </c>
      <c r="AV349" s="14" t="s">
        <v>78</v>
      </c>
      <c r="AW349" s="14" t="s">
        <v>31</v>
      </c>
      <c r="AX349" s="14" t="s">
        <v>69</v>
      </c>
      <c r="AY349" s="269" t="s">
        <v>149</v>
      </c>
    </row>
    <row r="350" s="14" customFormat="1">
      <c r="A350" s="14"/>
      <c r="B350" s="259"/>
      <c r="C350" s="260"/>
      <c r="D350" s="227" t="s">
        <v>438</v>
      </c>
      <c r="E350" s="261" t="s">
        <v>19</v>
      </c>
      <c r="F350" s="262" t="s">
        <v>759</v>
      </c>
      <c r="G350" s="260"/>
      <c r="H350" s="263">
        <v>36.5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9" t="s">
        <v>438</v>
      </c>
      <c r="AU350" s="269" t="s">
        <v>166</v>
      </c>
      <c r="AV350" s="14" t="s">
        <v>78</v>
      </c>
      <c r="AW350" s="14" t="s">
        <v>31</v>
      </c>
      <c r="AX350" s="14" t="s">
        <v>69</v>
      </c>
      <c r="AY350" s="269" t="s">
        <v>149</v>
      </c>
    </row>
    <row r="351" s="15" customFormat="1">
      <c r="A351" s="15"/>
      <c r="B351" s="270"/>
      <c r="C351" s="271"/>
      <c r="D351" s="227" t="s">
        <v>438</v>
      </c>
      <c r="E351" s="272" t="s">
        <v>19</v>
      </c>
      <c r="F351" s="273" t="s">
        <v>441</v>
      </c>
      <c r="G351" s="271"/>
      <c r="H351" s="274">
        <v>115.7</v>
      </c>
      <c r="I351" s="275"/>
      <c r="J351" s="271"/>
      <c r="K351" s="271"/>
      <c r="L351" s="276"/>
      <c r="M351" s="277"/>
      <c r="N351" s="278"/>
      <c r="O351" s="278"/>
      <c r="P351" s="278"/>
      <c r="Q351" s="278"/>
      <c r="R351" s="278"/>
      <c r="S351" s="278"/>
      <c r="T351" s="27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0" t="s">
        <v>438</v>
      </c>
      <c r="AU351" s="280" t="s">
        <v>166</v>
      </c>
      <c r="AV351" s="15" t="s">
        <v>166</v>
      </c>
      <c r="AW351" s="15" t="s">
        <v>31</v>
      </c>
      <c r="AX351" s="15" t="s">
        <v>69</v>
      </c>
      <c r="AY351" s="280" t="s">
        <v>149</v>
      </c>
    </row>
    <row r="352" s="16" customFormat="1">
      <c r="A352" s="16"/>
      <c r="B352" s="281"/>
      <c r="C352" s="282"/>
      <c r="D352" s="227" t="s">
        <v>438</v>
      </c>
      <c r="E352" s="283" t="s">
        <v>19</v>
      </c>
      <c r="F352" s="284" t="s">
        <v>446</v>
      </c>
      <c r="G352" s="282"/>
      <c r="H352" s="285">
        <v>154.69999999999999</v>
      </c>
      <c r="I352" s="286"/>
      <c r="J352" s="282"/>
      <c r="K352" s="282"/>
      <c r="L352" s="287"/>
      <c r="M352" s="288"/>
      <c r="N352" s="289"/>
      <c r="O352" s="289"/>
      <c r="P352" s="289"/>
      <c r="Q352" s="289"/>
      <c r="R352" s="289"/>
      <c r="S352" s="289"/>
      <c r="T352" s="290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91" t="s">
        <v>438</v>
      </c>
      <c r="AU352" s="291" t="s">
        <v>166</v>
      </c>
      <c r="AV352" s="16" t="s">
        <v>156</v>
      </c>
      <c r="AW352" s="16" t="s">
        <v>31</v>
      </c>
      <c r="AX352" s="16" t="s">
        <v>76</v>
      </c>
      <c r="AY352" s="291" t="s">
        <v>149</v>
      </c>
    </row>
    <row r="353" s="14" customFormat="1">
      <c r="A353" s="14"/>
      <c r="B353" s="259"/>
      <c r="C353" s="260"/>
      <c r="D353" s="227" t="s">
        <v>438</v>
      </c>
      <c r="E353" s="260"/>
      <c r="F353" s="262" t="s">
        <v>760</v>
      </c>
      <c r="G353" s="260"/>
      <c r="H353" s="263">
        <v>170.16999999999999</v>
      </c>
      <c r="I353" s="264"/>
      <c r="J353" s="260"/>
      <c r="K353" s="260"/>
      <c r="L353" s="265"/>
      <c r="M353" s="266"/>
      <c r="N353" s="267"/>
      <c r="O353" s="267"/>
      <c r="P353" s="267"/>
      <c r="Q353" s="267"/>
      <c r="R353" s="267"/>
      <c r="S353" s="267"/>
      <c r="T353" s="26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9" t="s">
        <v>438</v>
      </c>
      <c r="AU353" s="269" t="s">
        <v>166</v>
      </c>
      <c r="AV353" s="14" t="s">
        <v>78</v>
      </c>
      <c r="AW353" s="14" t="s">
        <v>4</v>
      </c>
      <c r="AX353" s="14" t="s">
        <v>76</v>
      </c>
      <c r="AY353" s="269" t="s">
        <v>149</v>
      </c>
    </row>
    <row r="354" s="2" customFormat="1" ht="24.15" customHeight="1">
      <c r="A354" s="40"/>
      <c r="B354" s="41"/>
      <c r="C354" s="214" t="s">
        <v>246</v>
      </c>
      <c r="D354" s="214" t="s">
        <v>151</v>
      </c>
      <c r="E354" s="215" t="s">
        <v>761</v>
      </c>
      <c r="F354" s="216" t="s">
        <v>762</v>
      </c>
      <c r="G354" s="217" t="s">
        <v>320</v>
      </c>
      <c r="H354" s="218">
        <v>268.39999999999998</v>
      </c>
      <c r="I354" s="219"/>
      <c r="J354" s="220">
        <f>ROUND(I354*H354,2)</f>
        <v>0</v>
      </c>
      <c r="K354" s="216" t="s">
        <v>161</v>
      </c>
      <c r="L354" s="46"/>
      <c r="M354" s="221" t="s">
        <v>19</v>
      </c>
      <c r="N354" s="222" t="s">
        <v>40</v>
      </c>
      <c r="O354" s="86"/>
      <c r="P354" s="223">
        <f>O354*H354</f>
        <v>0</v>
      </c>
      <c r="Q354" s="223">
        <v>0.00316</v>
      </c>
      <c r="R354" s="223">
        <f>Q354*H354</f>
        <v>0.8481439999999999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156</v>
      </c>
      <c r="AT354" s="225" t="s">
        <v>151</v>
      </c>
      <c r="AU354" s="225" t="s">
        <v>166</v>
      </c>
      <c r="AY354" s="19" t="s">
        <v>149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76</v>
      </c>
      <c r="BK354" s="226">
        <f>ROUND(I354*H354,2)</f>
        <v>0</v>
      </c>
      <c r="BL354" s="19" t="s">
        <v>156</v>
      </c>
      <c r="BM354" s="225" t="s">
        <v>763</v>
      </c>
    </row>
    <row r="355" s="2" customFormat="1">
      <c r="A355" s="40"/>
      <c r="B355" s="41"/>
      <c r="C355" s="42"/>
      <c r="D355" s="227" t="s">
        <v>158</v>
      </c>
      <c r="E355" s="42"/>
      <c r="F355" s="228" t="s">
        <v>764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158</v>
      </c>
      <c r="AU355" s="19" t="s">
        <v>166</v>
      </c>
    </row>
    <row r="356" s="2" customFormat="1">
      <c r="A356" s="40"/>
      <c r="B356" s="41"/>
      <c r="C356" s="42"/>
      <c r="D356" s="232" t="s">
        <v>164</v>
      </c>
      <c r="E356" s="42"/>
      <c r="F356" s="233" t="s">
        <v>765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164</v>
      </c>
      <c r="AU356" s="19" t="s">
        <v>166</v>
      </c>
    </row>
    <row r="357" s="14" customFormat="1">
      <c r="A357" s="14"/>
      <c r="B357" s="259"/>
      <c r="C357" s="260"/>
      <c r="D357" s="227" t="s">
        <v>438</v>
      </c>
      <c r="E357" s="261" t="s">
        <v>19</v>
      </c>
      <c r="F357" s="262" t="s">
        <v>766</v>
      </c>
      <c r="G357" s="260"/>
      <c r="H357" s="263">
        <v>244</v>
      </c>
      <c r="I357" s="264"/>
      <c r="J357" s="260"/>
      <c r="K357" s="260"/>
      <c r="L357" s="265"/>
      <c r="M357" s="266"/>
      <c r="N357" s="267"/>
      <c r="O357" s="267"/>
      <c r="P357" s="267"/>
      <c r="Q357" s="267"/>
      <c r="R357" s="267"/>
      <c r="S357" s="267"/>
      <c r="T357" s="26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9" t="s">
        <v>438</v>
      </c>
      <c r="AU357" s="269" t="s">
        <v>166</v>
      </c>
      <c r="AV357" s="14" t="s">
        <v>78</v>
      </c>
      <c r="AW357" s="14" t="s">
        <v>31</v>
      </c>
      <c r="AX357" s="14" t="s">
        <v>69</v>
      </c>
      <c r="AY357" s="269" t="s">
        <v>149</v>
      </c>
    </row>
    <row r="358" s="15" customFormat="1">
      <c r="A358" s="15"/>
      <c r="B358" s="270"/>
      <c r="C358" s="271"/>
      <c r="D358" s="227" t="s">
        <v>438</v>
      </c>
      <c r="E358" s="272" t="s">
        <v>19</v>
      </c>
      <c r="F358" s="273" t="s">
        <v>441</v>
      </c>
      <c r="G358" s="271"/>
      <c r="H358" s="274">
        <v>244</v>
      </c>
      <c r="I358" s="275"/>
      <c r="J358" s="271"/>
      <c r="K358" s="271"/>
      <c r="L358" s="276"/>
      <c r="M358" s="277"/>
      <c r="N358" s="278"/>
      <c r="O358" s="278"/>
      <c r="P358" s="278"/>
      <c r="Q358" s="278"/>
      <c r="R358" s="278"/>
      <c r="S358" s="278"/>
      <c r="T358" s="27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80" t="s">
        <v>438</v>
      </c>
      <c r="AU358" s="280" t="s">
        <v>166</v>
      </c>
      <c r="AV358" s="15" t="s">
        <v>166</v>
      </c>
      <c r="AW358" s="15" t="s">
        <v>31</v>
      </c>
      <c r="AX358" s="15" t="s">
        <v>76</v>
      </c>
      <c r="AY358" s="280" t="s">
        <v>149</v>
      </c>
    </row>
    <row r="359" s="14" customFormat="1">
      <c r="A359" s="14"/>
      <c r="B359" s="259"/>
      <c r="C359" s="260"/>
      <c r="D359" s="227" t="s">
        <v>438</v>
      </c>
      <c r="E359" s="260"/>
      <c r="F359" s="262" t="s">
        <v>767</v>
      </c>
      <c r="G359" s="260"/>
      <c r="H359" s="263">
        <v>268.39999999999998</v>
      </c>
      <c r="I359" s="264"/>
      <c r="J359" s="260"/>
      <c r="K359" s="260"/>
      <c r="L359" s="265"/>
      <c r="M359" s="266"/>
      <c r="N359" s="267"/>
      <c r="O359" s="267"/>
      <c r="P359" s="267"/>
      <c r="Q359" s="267"/>
      <c r="R359" s="267"/>
      <c r="S359" s="267"/>
      <c r="T359" s="26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9" t="s">
        <v>438</v>
      </c>
      <c r="AU359" s="269" t="s">
        <v>166</v>
      </c>
      <c r="AV359" s="14" t="s">
        <v>78</v>
      </c>
      <c r="AW359" s="14" t="s">
        <v>4</v>
      </c>
      <c r="AX359" s="14" t="s">
        <v>76</v>
      </c>
      <c r="AY359" s="269" t="s">
        <v>149</v>
      </c>
    </row>
    <row r="360" s="2" customFormat="1" ht="24.15" customHeight="1">
      <c r="A360" s="40"/>
      <c r="B360" s="41"/>
      <c r="C360" s="214" t="s">
        <v>252</v>
      </c>
      <c r="D360" s="214" t="s">
        <v>151</v>
      </c>
      <c r="E360" s="215" t="s">
        <v>768</v>
      </c>
      <c r="F360" s="216" t="s">
        <v>769</v>
      </c>
      <c r="G360" s="217" t="s">
        <v>320</v>
      </c>
      <c r="H360" s="218">
        <v>202.40000000000001</v>
      </c>
      <c r="I360" s="219"/>
      <c r="J360" s="220">
        <f>ROUND(I360*H360,2)</f>
        <v>0</v>
      </c>
      <c r="K360" s="216" t="s">
        <v>161</v>
      </c>
      <c r="L360" s="46"/>
      <c r="M360" s="221" t="s">
        <v>19</v>
      </c>
      <c r="N360" s="222" t="s">
        <v>40</v>
      </c>
      <c r="O360" s="86"/>
      <c r="P360" s="223">
        <f>O360*H360</f>
        <v>0</v>
      </c>
      <c r="Q360" s="223">
        <v>0.0044600000000000004</v>
      </c>
      <c r="R360" s="223">
        <f>Q360*H360</f>
        <v>0.90270400000000006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156</v>
      </c>
      <c r="AT360" s="225" t="s">
        <v>151</v>
      </c>
      <c r="AU360" s="225" t="s">
        <v>166</v>
      </c>
      <c r="AY360" s="19" t="s">
        <v>149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76</v>
      </c>
      <c r="BK360" s="226">
        <f>ROUND(I360*H360,2)</f>
        <v>0</v>
      </c>
      <c r="BL360" s="19" t="s">
        <v>156</v>
      </c>
      <c r="BM360" s="225" t="s">
        <v>770</v>
      </c>
    </row>
    <row r="361" s="2" customFormat="1">
      <c r="A361" s="40"/>
      <c r="B361" s="41"/>
      <c r="C361" s="42"/>
      <c r="D361" s="227" t="s">
        <v>158</v>
      </c>
      <c r="E361" s="42"/>
      <c r="F361" s="228" t="s">
        <v>771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158</v>
      </c>
      <c r="AU361" s="19" t="s">
        <v>166</v>
      </c>
    </row>
    <row r="362" s="2" customFormat="1">
      <c r="A362" s="40"/>
      <c r="B362" s="41"/>
      <c r="C362" s="42"/>
      <c r="D362" s="232" t="s">
        <v>164</v>
      </c>
      <c r="E362" s="42"/>
      <c r="F362" s="233" t="s">
        <v>772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164</v>
      </c>
      <c r="AU362" s="19" t="s">
        <v>166</v>
      </c>
    </row>
    <row r="363" s="14" customFormat="1">
      <c r="A363" s="14"/>
      <c r="B363" s="259"/>
      <c r="C363" s="260"/>
      <c r="D363" s="227" t="s">
        <v>438</v>
      </c>
      <c r="E363" s="261" t="s">
        <v>19</v>
      </c>
      <c r="F363" s="262" t="s">
        <v>773</v>
      </c>
      <c r="G363" s="260"/>
      <c r="H363" s="263">
        <v>184</v>
      </c>
      <c r="I363" s="264"/>
      <c r="J363" s="260"/>
      <c r="K363" s="260"/>
      <c r="L363" s="265"/>
      <c r="M363" s="266"/>
      <c r="N363" s="267"/>
      <c r="O363" s="267"/>
      <c r="P363" s="267"/>
      <c r="Q363" s="267"/>
      <c r="R363" s="267"/>
      <c r="S363" s="267"/>
      <c r="T363" s="26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9" t="s">
        <v>438</v>
      </c>
      <c r="AU363" s="269" t="s">
        <v>166</v>
      </c>
      <c r="AV363" s="14" t="s">
        <v>78</v>
      </c>
      <c r="AW363" s="14" t="s">
        <v>31</v>
      </c>
      <c r="AX363" s="14" t="s">
        <v>69</v>
      </c>
      <c r="AY363" s="269" t="s">
        <v>149</v>
      </c>
    </row>
    <row r="364" s="15" customFormat="1">
      <c r="A364" s="15"/>
      <c r="B364" s="270"/>
      <c r="C364" s="271"/>
      <c r="D364" s="227" t="s">
        <v>438</v>
      </c>
      <c r="E364" s="272" t="s">
        <v>19</v>
      </c>
      <c r="F364" s="273" t="s">
        <v>441</v>
      </c>
      <c r="G364" s="271"/>
      <c r="H364" s="274">
        <v>184</v>
      </c>
      <c r="I364" s="275"/>
      <c r="J364" s="271"/>
      <c r="K364" s="271"/>
      <c r="L364" s="276"/>
      <c r="M364" s="277"/>
      <c r="N364" s="278"/>
      <c r="O364" s="278"/>
      <c r="P364" s="278"/>
      <c r="Q364" s="278"/>
      <c r="R364" s="278"/>
      <c r="S364" s="278"/>
      <c r="T364" s="27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0" t="s">
        <v>438</v>
      </c>
      <c r="AU364" s="280" t="s">
        <v>166</v>
      </c>
      <c r="AV364" s="15" t="s">
        <v>166</v>
      </c>
      <c r="AW364" s="15" t="s">
        <v>31</v>
      </c>
      <c r="AX364" s="15" t="s">
        <v>76</v>
      </c>
      <c r="AY364" s="280" t="s">
        <v>149</v>
      </c>
    </row>
    <row r="365" s="14" customFormat="1">
      <c r="A365" s="14"/>
      <c r="B365" s="259"/>
      <c r="C365" s="260"/>
      <c r="D365" s="227" t="s">
        <v>438</v>
      </c>
      <c r="E365" s="260"/>
      <c r="F365" s="262" t="s">
        <v>774</v>
      </c>
      <c r="G365" s="260"/>
      <c r="H365" s="263">
        <v>202.40000000000001</v>
      </c>
      <c r="I365" s="264"/>
      <c r="J365" s="260"/>
      <c r="K365" s="260"/>
      <c r="L365" s="265"/>
      <c r="M365" s="266"/>
      <c r="N365" s="267"/>
      <c r="O365" s="267"/>
      <c r="P365" s="267"/>
      <c r="Q365" s="267"/>
      <c r="R365" s="267"/>
      <c r="S365" s="267"/>
      <c r="T365" s="26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9" t="s">
        <v>438</v>
      </c>
      <c r="AU365" s="269" t="s">
        <v>166</v>
      </c>
      <c r="AV365" s="14" t="s">
        <v>78</v>
      </c>
      <c r="AW365" s="14" t="s">
        <v>4</v>
      </c>
      <c r="AX365" s="14" t="s">
        <v>76</v>
      </c>
      <c r="AY365" s="269" t="s">
        <v>149</v>
      </c>
    </row>
    <row r="366" s="12" customFormat="1" ht="20.88" customHeight="1">
      <c r="A366" s="12"/>
      <c r="B366" s="198"/>
      <c r="C366" s="199"/>
      <c r="D366" s="200" t="s">
        <v>68</v>
      </c>
      <c r="E366" s="212" t="s">
        <v>775</v>
      </c>
      <c r="F366" s="212" t="s">
        <v>776</v>
      </c>
      <c r="G366" s="199"/>
      <c r="H366" s="199"/>
      <c r="I366" s="202"/>
      <c r="J366" s="213">
        <f>BK366</f>
        <v>0</v>
      </c>
      <c r="K366" s="199"/>
      <c r="L366" s="204"/>
      <c r="M366" s="205"/>
      <c r="N366" s="206"/>
      <c r="O366" s="206"/>
      <c r="P366" s="207">
        <f>SUM(P367:P393)</f>
        <v>0</v>
      </c>
      <c r="Q366" s="206"/>
      <c r="R366" s="207">
        <f>SUM(R367:R393)</f>
        <v>2.7957610000000002</v>
      </c>
      <c r="S366" s="206"/>
      <c r="T366" s="208">
        <f>SUM(T367:T393)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9" t="s">
        <v>76</v>
      </c>
      <c r="AT366" s="210" t="s">
        <v>68</v>
      </c>
      <c r="AU366" s="210" t="s">
        <v>78</v>
      </c>
      <c r="AY366" s="209" t="s">
        <v>149</v>
      </c>
      <c r="BK366" s="211">
        <f>SUM(BK367:BK393)</f>
        <v>0</v>
      </c>
    </row>
    <row r="367" s="2" customFormat="1" ht="24.15" customHeight="1">
      <c r="A367" s="40"/>
      <c r="B367" s="41"/>
      <c r="C367" s="214" t="s">
        <v>256</v>
      </c>
      <c r="D367" s="214" t="s">
        <v>151</v>
      </c>
      <c r="E367" s="215" t="s">
        <v>777</v>
      </c>
      <c r="F367" s="216" t="s">
        <v>778</v>
      </c>
      <c r="G367" s="217" t="s">
        <v>320</v>
      </c>
      <c r="H367" s="218">
        <v>27.699999999999999</v>
      </c>
      <c r="I367" s="219"/>
      <c r="J367" s="220">
        <f>ROUND(I367*H367,2)</f>
        <v>0</v>
      </c>
      <c r="K367" s="216" t="s">
        <v>161</v>
      </c>
      <c r="L367" s="46"/>
      <c r="M367" s="221" t="s">
        <v>19</v>
      </c>
      <c r="N367" s="222" t="s">
        <v>40</v>
      </c>
      <c r="O367" s="86"/>
      <c r="P367" s="223">
        <f>O367*H367</f>
        <v>0</v>
      </c>
      <c r="Q367" s="223">
        <v>0.084000000000000005</v>
      </c>
      <c r="R367" s="223">
        <f>Q367*H367</f>
        <v>2.3268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156</v>
      </c>
      <c r="AT367" s="225" t="s">
        <v>151</v>
      </c>
      <c r="AU367" s="225" t="s">
        <v>166</v>
      </c>
      <c r="AY367" s="19" t="s">
        <v>149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76</v>
      </c>
      <c r="BK367" s="226">
        <f>ROUND(I367*H367,2)</f>
        <v>0</v>
      </c>
      <c r="BL367" s="19" t="s">
        <v>156</v>
      </c>
      <c r="BM367" s="225" t="s">
        <v>779</v>
      </c>
    </row>
    <row r="368" s="2" customFormat="1">
      <c r="A368" s="40"/>
      <c r="B368" s="41"/>
      <c r="C368" s="42"/>
      <c r="D368" s="227" t="s">
        <v>158</v>
      </c>
      <c r="E368" s="42"/>
      <c r="F368" s="228" t="s">
        <v>780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158</v>
      </c>
      <c r="AU368" s="19" t="s">
        <v>166</v>
      </c>
    </row>
    <row r="369" s="2" customFormat="1">
      <c r="A369" s="40"/>
      <c r="B369" s="41"/>
      <c r="C369" s="42"/>
      <c r="D369" s="232" t="s">
        <v>164</v>
      </c>
      <c r="E369" s="42"/>
      <c r="F369" s="233" t="s">
        <v>781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164</v>
      </c>
      <c r="AU369" s="19" t="s">
        <v>166</v>
      </c>
    </row>
    <row r="370" s="13" customFormat="1">
      <c r="A370" s="13"/>
      <c r="B370" s="249"/>
      <c r="C370" s="250"/>
      <c r="D370" s="227" t="s">
        <v>438</v>
      </c>
      <c r="E370" s="251" t="s">
        <v>19</v>
      </c>
      <c r="F370" s="252" t="s">
        <v>608</v>
      </c>
      <c r="G370" s="250"/>
      <c r="H370" s="251" t="s">
        <v>19</v>
      </c>
      <c r="I370" s="253"/>
      <c r="J370" s="250"/>
      <c r="K370" s="250"/>
      <c r="L370" s="254"/>
      <c r="M370" s="255"/>
      <c r="N370" s="256"/>
      <c r="O370" s="256"/>
      <c r="P370" s="256"/>
      <c r="Q370" s="256"/>
      <c r="R370" s="256"/>
      <c r="S370" s="256"/>
      <c r="T370" s="25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8" t="s">
        <v>438</v>
      </c>
      <c r="AU370" s="258" t="s">
        <v>166</v>
      </c>
      <c r="AV370" s="13" t="s">
        <v>76</v>
      </c>
      <c r="AW370" s="13" t="s">
        <v>31</v>
      </c>
      <c r="AX370" s="13" t="s">
        <v>69</v>
      </c>
      <c r="AY370" s="258" t="s">
        <v>149</v>
      </c>
    </row>
    <row r="371" s="14" customFormat="1">
      <c r="A371" s="14"/>
      <c r="B371" s="259"/>
      <c r="C371" s="260"/>
      <c r="D371" s="227" t="s">
        <v>438</v>
      </c>
      <c r="E371" s="261" t="s">
        <v>19</v>
      </c>
      <c r="F371" s="262" t="s">
        <v>782</v>
      </c>
      <c r="G371" s="260"/>
      <c r="H371" s="263">
        <v>17.899999999999999</v>
      </c>
      <c r="I371" s="264"/>
      <c r="J371" s="260"/>
      <c r="K371" s="260"/>
      <c r="L371" s="265"/>
      <c r="M371" s="266"/>
      <c r="N371" s="267"/>
      <c r="O371" s="267"/>
      <c r="P371" s="267"/>
      <c r="Q371" s="267"/>
      <c r="R371" s="267"/>
      <c r="S371" s="267"/>
      <c r="T371" s="26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9" t="s">
        <v>438</v>
      </c>
      <c r="AU371" s="269" t="s">
        <v>166</v>
      </c>
      <c r="AV371" s="14" t="s">
        <v>78</v>
      </c>
      <c r="AW371" s="14" t="s">
        <v>31</v>
      </c>
      <c r="AX371" s="14" t="s">
        <v>69</v>
      </c>
      <c r="AY371" s="269" t="s">
        <v>149</v>
      </c>
    </row>
    <row r="372" s="15" customFormat="1">
      <c r="A372" s="15"/>
      <c r="B372" s="270"/>
      <c r="C372" s="271"/>
      <c r="D372" s="227" t="s">
        <v>438</v>
      </c>
      <c r="E372" s="272" t="s">
        <v>19</v>
      </c>
      <c r="F372" s="273" t="s">
        <v>441</v>
      </c>
      <c r="G372" s="271"/>
      <c r="H372" s="274">
        <v>17.899999999999999</v>
      </c>
      <c r="I372" s="275"/>
      <c r="J372" s="271"/>
      <c r="K372" s="271"/>
      <c r="L372" s="276"/>
      <c r="M372" s="277"/>
      <c r="N372" s="278"/>
      <c r="O372" s="278"/>
      <c r="P372" s="278"/>
      <c r="Q372" s="278"/>
      <c r="R372" s="278"/>
      <c r="S372" s="278"/>
      <c r="T372" s="27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80" t="s">
        <v>438</v>
      </c>
      <c r="AU372" s="280" t="s">
        <v>166</v>
      </c>
      <c r="AV372" s="15" t="s">
        <v>166</v>
      </c>
      <c r="AW372" s="15" t="s">
        <v>31</v>
      </c>
      <c r="AX372" s="15" t="s">
        <v>69</v>
      </c>
      <c r="AY372" s="280" t="s">
        <v>149</v>
      </c>
    </row>
    <row r="373" s="14" customFormat="1">
      <c r="A373" s="14"/>
      <c r="B373" s="259"/>
      <c r="C373" s="260"/>
      <c r="D373" s="227" t="s">
        <v>438</v>
      </c>
      <c r="E373" s="261" t="s">
        <v>19</v>
      </c>
      <c r="F373" s="262" t="s">
        <v>783</v>
      </c>
      <c r="G373" s="260"/>
      <c r="H373" s="263">
        <v>9.8000000000000007</v>
      </c>
      <c r="I373" s="264"/>
      <c r="J373" s="260"/>
      <c r="K373" s="260"/>
      <c r="L373" s="265"/>
      <c r="M373" s="266"/>
      <c r="N373" s="267"/>
      <c r="O373" s="267"/>
      <c r="P373" s="267"/>
      <c r="Q373" s="267"/>
      <c r="R373" s="267"/>
      <c r="S373" s="267"/>
      <c r="T373" s="26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9" t="s">
        <v>438</v>
      </c>
      <c r="AU373" s="269" t="s">
        <v>166</v>
      </c>
      <c r="AV373" s="14" t="s">
        <v>78</v>
      </c>
      <c r="AW373" s="14" t="s">
        <v>31</v>
      </c>
      <c r="AX373" s="14" t="s">
        <v>69</v>
      </c>
      <c r="AY373" s="269" t="s">
        <v>149</v>
      </c>
    </row>
    <row r="374" s="15" customFormat="1">
      <c r="A374" s="15"/>
      <c r="B374" s="270"/>
      <c r="C374" s="271"/>
      <c r="D374" s="227" t="s">
        <v>438</v>
      </c>
      <c r="E374" s="272" t="s">
        <v>19</v>
      </c>
      <c r="F374" s="273" t="s">
        <v>441</v>
      </c>
      <c r="G374" s="271"/>
      <c r="H374" s="274">
        <v>9.8000000000000007</v>
      </c>
      <c r="I374" s="275"/>
      <c r="J374" s="271"/>
      <c r="K374" s="271"/>
      <c r="L374" s="276"/>
      <c r="M374" s="277"/>
      <c r="N374" s="278"/>
      <c r="O374" s="278"/>
      <c r="P374" s="278"/>
      <c r="Q374" s="278"/>
      <c r="R374" s="278"/>
      <c r="S374" s="278"/>
      <c r="T374" s="27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0" t="s">
        <v>438</v>
      </c>
      <c r="AU374" s="280" t="s">
        <v>166</v>
      </c>
      <c r="AV374" s="15" t="s">
        <v>166</v>
      </c>
      <c r="AW374" s="15" t="s">
        <v>31</v>
      </c>
      <c r="AX374" s="15" t="s">
        <v>69</v>
      </c>
      <c r="AY374" s="280" t="s">
        <v>149</v>
      </c>
    </row>
    <row r="375" s="16" customFormat="1">
      <c r="A375" s="16"/>
      <c r="B375" s="281"/>
      <c r="C375" s="282"/>
      <c r="D375" s="227" t="s">
        <v>438</v>
      </c>
      <c r="E375" s="283" t="s">
        <v>19</v>
      </c>
      <c r="F375" s="284" t="s">
        <v>446</v>
      </c>
      <c r="G375" s="282"/>
      <c r="H375" s="285">
        <v>27.699999999999999</v>
      </c>
      <c r="I375" s="286"/>
      <c r="J375" s="282"/>
      <c r="K375" s="282"/>
      <c r="L375" s="287"/>
      <c r="M375" s="288"/>
      <c r="N375" s="289"/>
      <c r="O375" s="289"/>
      <c r="P375" s="289"/>
      <c r="Q375" s="289"/>
      <c r="R375" s="289"/>
      <c r="S375" s="289"/>
      <c r="T375" s="290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91" t="s">
        <v>438</v>
      </c>
      <c r="AU375" s="291" t="s">
        <v>166</v>
      </c>
      <c r="AV375" s="16" t="s">
        <v>156</v>
      </c>
      <c r="AW375" s="16" t="s">
        <v>31</v>
      </c>
      <c r="AX375" s="16" t="s">
        <v>76</v>
      </c>
      <c r="AY375" s="291" t="s">
        <v>149</v>
      </c>
    </row>
    <row r="376" s="2" customFormat="1" ht="16.5" customHeight="1">
      <c r="A376" s="40"/>
      <c r="B376" s="41"/>
      <c r="C376" s="214" t="s">
        <v>261</v>
      </c>
      <c r="D376" s="214" t="s">
        <v>151</v>
      </c>
      <c r="E376" s="215" t="s">
        <v>784</v>
      </c>
      <c r="F376" s="216" t="s">
        <v>785</v>
      </c>
      <c r="G376" s="217" t="s">
        <v>320</v>
      </c>
      <c r="H376" s="218">
        <v>27.699999999999999</v>
      </c>
      <c r="I376" s="219"/>
      <c r="J376" s="220">
        <f>ROUND(I376*H376,2)</f>
        <v>0</v>
      </c>
      <c r="K376" s="216" t="s">
        <v>161</v>
      </c>
      <c r="L376" s="46"/>
      <c r="M376" s="221" t="s">
        <v>19</v>
      </c>
      <c r="N376" s="222" t="s">
        <v>40</v>
      </c>
      <c r="O376" s="86"/>
      <c r="P376" s="223">
        <f>O376*H376</f>
        <v>0</v>
      </c>
      <c r="Q376" s="223">
        <v>0.00012999999999999999</v>
      </c>
      <c r="R376" s="223">
        <f>Q376*H376</f>
        <v>0.0036009999999999996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156</v>
      </c>
      <c r="AT376" s="225" t="s">
        <v>151</v>
      </c>
      <c r="AU376" s="225" t="s">
        <v>166</v>
      </c>
      <c r="AY376" s="19" t="s">
        <v>149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76</v>
      </c>
      <c r="BK376" s="226">
        <f>ROUND(I376*H376,2)</f>
        <v>0</v>
      </c>
      <c r="BL376" s="19" t="s">
        <v>156</v>
      </c>
      <c r="BM376" s="225" t="s">
        <v>786</v>
      </c>
    </row>
    <row r="377" s="2" customFormat="1">
      <c r="A377" s="40"/>
      <c r="B377" s="41"/>
      <c r="C377" s="42"/>
      <c r="D377" s="227" t="s">
        <v>158</v>
      </c>
      <c r="E377" s="42"/>
      <c r="F377" s="228" t="s">
        <v>787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158</v>
      </c>
      <c r="AU377" s="19" t="s">
        <v>166</v>
      </c>
    </row>
    <row r="378" s="2" customFormat="1">
      <c r="A378" s="40"/>
      <c r="B378" s="41"/>
      <c r="C378" s="42"/>
      <c r="D378" s="232" t="s">
        <v>164</v>
      </c>
      <c r="E378" s="42"/>
      <c r="F378" s="233" t="s">
        <v>788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164</v>
      </c>
      <c r="AU378" s="19" t="s">
        <v>166</v>
      </c>
    </row>
    <row r="379" s="13" customFormat="1">
      <c r="A379" s="13"/>
      <c r="B379" s="249"/>
      <c r="C379" s="250"/>
      <c r="D379" s="227" t="s">
        <v>438</v>
      </c>
      <c r="E379" s="251" t="s">
        <v>19</v>
      </c>
      <c r="F379" s="252" t="s">
        <v>608</v>
      </c>
      <c r="G379" s="250"/>
      <c r="H379" s="251" t="s">
        <v>19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8" t="s">
        <v>438</v>
      </c>
      <c r="AU379" s="258" t="s">
        <v>166</v>
      </c>
      <c r="AV379" s="13" t="s">
        <v>76</v>
      </c>
      <c r="AW379" s="13" t="s">
        <v>31</v>
      </c>
      <c r="AX379" s="13" t="s">
        <v>69</v>
      </c>
      <c r="AY379" s="258" t="s">
        <v>149</v>
      </c>
    </row>
    <row r="380" s="14" customFormat="1">
      <c r="A380" s="14"/>
      <c r="B380" s="259"/>
      <c r="C380" s="260"/>
      <c r="D380" s="227" t="s">
        <v>438</v>
      </c>
      <c r="E380" s="261" t="s">
        <v>19</v>
      </c>
      <c r="F380" s="262" t="s">
        <v>782</v>
      </c>
      <c r="G380" s="260"/>
      <c r="H380" s="263">
        <v>17.899999999999999</v>
      </c>
      <c r="I380" s="264"/>
      <c r="J380" s="260"/>
      <c r="K380" s="260"/>
      <c r="L380" s="265"/>
      <c r="M380" s="266"/>
      <c r="N380" s="267"/>
      <c r="O380" s="267"/>
      <c r="P380" s="267"/>
      <c r="Q380" s="267"/>
      <c r="R380" s="267"/>
      <c r="S380" s="267"/>
      <c r="T380" s="26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9" t="s">
        <v>438</v>
      </c>
      <c r="AU380" s="269" t="s">
        <v>166</v>
      </c>
      <c r="AV380" s="14" t="s">
        <v>78</v>
      </c>
      <c r="AW380" s="14" t="s">
        <v>31</v>
      </c>
      <c r="AX380" s="14" t="s">
        <v>69</v>
      </c>
      <c r="AY380" s="269" t="s">
        <v>149</v>
      </c>
    </row>
    <row r="381" s="15" customFormat="1">
      <c r="A381" s="15"/>
      <c r="B381" s="270"/>
      <c r="C381" s="271"/>
      <c r="D381" s="227" t="s">
        <v>438</v>
      </c>
      <c r="E381" s="272" t="s">
        <v>19</v>
      </c>
      <c r="F381" s="273" t="s">
        <v>441</v>
      </c>
      <c r="G381" s="271"/>
      <c r="H381" s="274">
        <v>17.899999999999999</v>
      </c>
      <c r="I381" s="275"/>
      <c r="J381" s="271"/>
      <c r="K381" s="271"/>
      <c r="L381" s="276"/>
      <c r="M381" s="277"/>
      <c r="N381" s="278"/>
      <c r="O381" s="278"/>
      <c r="P381" s="278"/>
      <c r="Q381" s="278"/>
      <c r="R381" s="278"/>
      <c r="S381" s="278"/>
      <c r="T381" s="27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80" t="s">
        <v>438</v>
      </c>
      <c r="AU381" s="280" t="s">
        <v>166</v>
      </c>
      <c r="AV381" s="15" t="s">
        <v>166</v>
      </c>
      <c r="AW381" s="15" t="s">
        <v>31</v>
      </c>
      <c r="AX381" s="15" t="s">
        <v>69</v>
      </c>
      <c r="AY381" s="280" t="s">
        <v>149</v>
      </c>
    </row>
    <row r="382" s="14" customFormat="1">
      <c r="A382" s="14"/>
      <c r="B382" s="259"/>
      <c r="C382" s="260"/>
      <c r="D382" s="227" t="s">
        <v>438</v>
      </c>
      <c r="E382" s="261" t="s">
        <v>19</v>
      </c>
      <c r="F382" s="262" t="s">
        <v>783</v>
      </c>
      <c r="G382" s="260"/>
      <c r="H382" s="263">
        <v>9.8000000000000007</v>
      </c>
      <c r="I382" s="264"/>
      <c r="J382" s="260"/>
      <c r="K382" s="260"/>
      <c r="L382" s="265"/>
      <c r="M382" s="266"/>
      <c r="N382" s="267"/>
      <c r="O382" s="267"/>
      <c r="P382" s="267"/>
      <c r="Q382" s="267"/>
      <c r="R382" s="267"/>
      <c r="S382" s="267"/>
      <c r="T382" s="26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9" t="s">
        <v>438</v>
      </c>
      <c r="AU382" s="269" t="s">
        <v>166</v>
      </c>
      <c r="AV382" s="14" t="s">
        <v>78</v>
      </c>
      <c r="AW382" s="14" t="s">
        <v>31</v>
      </c>
      <c r="AX382" s="14" t="s">
        <v>69</v>
      </c>
      <c r="AY382" s="269" t="s">
        <v>149</v>
      </c>
    </row>
    <row r="383" s="15" customFormat="1">
      <c r="A383" s="15"/>
      <c r="B383" s="270"/>
      <c r="C383" s="271"/>
      <c r="D383" s="227" t="s">
        <v>438</v>
      </c>
      <c r="E383" s="272" t="s">
        <v>19</v>
      </c>
      <c r="F383" s="273" t="s">
        <v>441</v>
      </c>
      <c r="G383" s="271"/>
      <c r="H383" s="274">
        <v>9.8000000000000007</v>
      </c>
      <c r="I383" s="275"/>
      <c r="J383" s="271"/>
      <c r="K383" s="271"/>
      <c r="L383" s="276"/>
      <c r="M383" s="277"/>
      <c r="N383" s="278"/>
      <c r="O383" s="278"/>
      <c r="P383" s="278"/>
      <c r="Q383" s="278"/>
      <c r="R383" s="278"/>
      <c r="S383" s="278"/>
      <c r="T383" s="27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0" t="s">
        <v>438</v>
      </c>
      <c r="AU383" s="280" t="s">
        <v>166</v>
      </c>
      <c r="AV383" s="15" t="s">
        <v>166</v>
      </c>
      <c r="AW383" s="15" t="s">
        <v>31</v>
      </c>
      <c r="AX383" s="15" t="s">
        <v>69</v>
      </c>
      <c r="AY383" s="280" t="s">
        <v>149</v>
      </c>
    </row>
    <row r="384" s="16" customFormat="1">
      <c r="A384" s="16"/>
      <c r="B384" s="281"/>
      <c r="C384" s="282"/>
      <c r="D384" s="227" t="s">
        <v>438</v>
      </c>
      <c r="E384" s="283" t="s">
        <v>19</v>
      </c>
      <c r="F384" s="284" t="s">
        <v>446</v>
      </c>
      <c r="G384" s="282"/>
      <c r="H384" s="285">
        <v>27.699999999999999</v>
      </c>
      <c r="I384" s="286"/>
      <c r="J384" s="282"/>
      <c r="K384" s="282"/>
      <c r="L384" s="287"/>
      <c r="M384" s="288"/>
      <c r="N384" s="289"/>
      <c r="O384" s="289"/>
      <c r="P384" s="289"/>
      <c r="Q384" s="289"/>
      <c r="R384" s="289"/>
      <c r="S384" s="289"/>
      <c r="T384" s="290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91" t="s">
        <v>438</v>
      </c>
      <c r="AU384" s="291" t="s">
        <v>166</v>
      </c>
      <c r="AV384" s="16" t="s">
        <v>156</v>
      </c>
      <c r="AW384" s="16" t="s">
        <v>31</v>
      </c>
      <c r="AX384" s="16" t="s">
        <v>76</v>
      </c>
      <c r="AY384" s="291" t="s">
        <v>149</v>
      </c>
    </row>
    <row r="385" s="2" customFormat="1" ht="16.5" customHeight="1">
      <c r="A385" s="40"/>
      <c r="B385" s="41"/>
      <c r="C385" s="214" t="s">
        <v>265</v>
      </c>
      <c r="D385" s="214" t="s">
        <v>151</v>
      </c>
      <c r="E385" s="215" t="s">
        <v>789</v>
      </c>
      <c r="F385" s="216" t="s">
        <v>790</v>
      </c>
      <c r="G385" s="217" t="s">
        <v>154</v>
      </c>
      <c r="H385" s="218">
        <v>1.1080000000000001</v>
      </c>
      <c r="I385" s="219"/>
      <c r="J385" s="220">
        <f>ROUND(I385*H385,2)</f>
        <v>0</v>
      </c>
      <c r="K385" s="216" t="s">
        <v>161</v>
      </c>
      <c r="L385" s="46"/>
      <c r="M385" s="221" t="s">
        <v>19</v>
      </c>
      <c r="N385" s="222" t="s">
        <v>40</v>
      </c>
      <c r="O385" s="86"/>
      <c r="P385" s="223">
        <f>O385*H385</f>
        <v>0</v>
      </c>
      <c r="Q385" s="223">
        <v>0.41999999999999998</v>
      </c>
      <c r="R385" s="223">
        <f>Q385*H385</f>
        <v>0.46536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156</v>
      </c>
      <c r="AT385" s="225" t="s">
        <v>151</v>
      </c>
      <c r="AU385" s="225" t="s">
        <v>166</v>
      </c>
      <c r="AY385" s="19" t="s">
        <v>149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76</v>
      </c>
      <c r="BK385" s="226">
        <f>ROUND(I385*H385,2)</f>
        <v>0</v>
      </c>
      <c r="BL385" s="19" t="s">
        <v>156</v>
      </c>
      <c r="BM385" s="225" t="s">
        <v>791</v>
      </c>
    </row>
    <row r="386" s="2" customFormat="1">
      <c r="A386" s="40"/>
      <c r="B386" s="41"/>
      <c r="C386" s="42"/>
      <c r="D386" s="227" t="s">
        <v>158</v>
      </c>
      <c r="E386" s="42"/>
      <c r="F386" s="228" t="s">
        <v>792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158</v>
      </c>
      <c r="AU386" s="19" t="s">
        <v>166</v>
      </c>
    </row>
    <row r="387" s="2" customFormat="1">
      <c r="A387" s="40"/>
      <c r="B387" s="41"/>
      <c r="C387" s="42"/>
      <c r="D387" s="232" t="s">
        <v>164</v>
      </c>
      <c r="E387" s="42"/>
      <c r="F387" s="233" t="s">
        <v>793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164</v>
      </c>
      <c r="AU387" s="19" t="s">
        <v>166</v>
      </c>
    </row>
    <row r="388" s="13" customFormat="1">
      <c r="A388" s="13"/>
      <c r="B388" s="249"/>
      <c r="C388" s="250"/>
      <c r="D388" s="227" t="s">
        <v>438</v>
      </c>
      <c r="E388" s="251" t="s">
        <v>19</v>
      </c>
      <c r="F388" s="252" t="s">
        <v>608</v>
      </c>
      <c r="G388" s="250"/>
      <c r="H388" s="251" t="s">
        <v>19</v>
      </c>
      <c r="I388" s="253"/>
      <c r="J388" s="250"/>
      <c r="K388" s="250"/>
      <c r="L388" s="254"/>
      <c r="M388" s="255"/>
      <c r="N388" s="256"/>
      <c r="O388" s="256"/>
      <c r="P388" s="256"/>
      <c r="Q388" s="256"/>
      <c r="R388" s="256"/>
      <c r="S388" s="256"/>
      <c r="T388" s="25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8" t="s">
        <v>438</v>
      </c>
      <c r="AU388" s="258" t="s">
        <v>166</v>
      </c>
      <c r="AV388" s="13" t="s">
        <v>76</v>
      </c>
      <c r="AW388" s="13" t="s">
        <v>31</v>
      </c>
      <c r="AX388" s="13" t="s">
        <v>69</v>
      </c>
      <c r="AY388" s="258" t="s">
        <v>149</v>
      </c>
    </row>
    <row r="389" s="14" customFormat="1">
      <c r="A389" s="14"/>
      <c r="B389" s="259"/>
      <c r="C389" s="260"/>
      <c r="D389" s="227" t="s">
        <v>438</v>
      </c>
      <c r="E389" s="261" t="s">
        <v>19</v>
      </c>
      <c r="F389" s="262" t="s">
        <v>794</v>
      </c>
      <c r="G389" s="260"/>
      <c r="H389" s="263">
        <v>0.71599999999999997</v>
      </c>
      <c r="I389" s="264"/>
      <c r="J389" s="260"/>
      <c r="K389" s="260"/>
      <c r="L389" s="265"/>
      <c r="M389" s="266"/>
      <c r="N389" s="267"/>
      <c r="O389" s="267"/>
      <c r="P389" s="267"/>
      <c r="Q389" s="267"/>
      <c r="R389" s="267"/>
      <c r="S389" s="267"/>
      <c r="T389" s="26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9" t="s">
        <v>438</v>
      </c>
      <c r="AU389" s="269" t="s">
        <v>166</v>
      </c>
      <c r="AV389" s="14" t="s">
        <v>78</v>
      </c>
      <c r="AW389" s="14" t="s">
        <v>31</v>
      </c>
      <c r="AX389" s="14" t="s">
        <v>69</v>
      </c>
      <c r="AY389" s="269" t="s">
        <v>149</v>
      </c>
    </row>
    <row r="390" s="15" customFormat="1">
      <c r="A390" s="15"/>
      <c r="B390" s="270"/>
      <c r="C390" s="271"/>
      <c r="D390" s="227" t="s">
        <v>438</v>
      </c>
      <c r="E390" s="272" t="s">
        <v>19</v>
      </c>
      <c r="F390" s="273" t="s">
        <v>441</v>
      </c>
      <c r="G390" s="271"/>
      <c r="H390" s="274">
        <v>0.71599999999999997</v>
      </c>
      <c r="I390" s="275"/>
      <c r="J390" s="271"/>
      <c r="K390" s="271"/>
      <c r="L390" s="276"/>
      <c r="M390" s="277"/>
      <c r="N390" s="278"/>
      <c r="O390" s="278"/>
      <c r="P390" s="278"/>
      <c r="Q390" s="278"/>
      <c r="R390" s="278"/>
      <c r="S390" s="278"/>
      <c r="T390" s="27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0" t="s">
        <v>438</v>
      </c>
      <c r="AU390" s="280" t="s">
        <v>166</v>
      </c>
      <c r="AV390" s="15" t="s">
        <v>166</v>
      </c>
      <c r="AW390" s="15" t="s">
        <v>31</v>
      </c>
      <c r="AX390" s="15" t="s">
        <v>69</v>
      </c>
      <c r="AY390" s="280" t="s">
        <v>149</v>
      </c>
    </row>
    <row r="391" s="14" customFormat="1">
      <c r="A391" s="14"/>
      <c r="B391" s="259"/>
      <c r="C391" s="260"/>
      <c r="D391" s="227" t="s">
        <v>438</v>
      </c>
      <c r="E391" s="261" t="s">
        <v>19</v>
      </c>
      <c r="F391" s="262" t="s">
        <v>795</v>
      </c>
      <c r="G391" s="260"/>
      <c r="H391" s="263">
        <v>0.39200000000000002</v>
      </c>
      <c r="I391" s="264"/>
      <c r="J391" s="260"/>
      <c r="K391" s="260"/>
      <c r="L391" s="265"/>
      <c r="M391" s="266"/>
      <c r="N391" s="267"/>
      <c r="O391" s="267"/>
      <c r="P391" s="267"/>
      <c r="Q391" s="267"/>
      <c r="R391" s="267"/>
      <c r="S391" s="267"/>
      <c r="T391" s="26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9" t="s">
        <v>438</v>
      </c>
      <c r="AU391" s="269" t="s">
        <v>166</v>
      </c>
      <c r="AV391" s="14" t="s">
        <v>78</v>
      </c>
      <c r="AW391" s="14" t="s">
        <v>31</v>
      </c>
      <c r="AX391" s="14" t="s">
        <v>69</v>
      </c>
      <c r="AY391" s="269" t="s">
        <v>149</v>
      </c>
    </row>
    <row r="392" s="15" customFormat="1">
      <c r="A392" s="15"/>
      <c r="B392" s="270"/>
      <c r="C392" s="271"/>
      <c r="D392" s="227" t="s">
        <v>438</v>
      </c>
      <c r="E392" s="272" t="s">
        <v>19</v>
      </c>
      <c r="F392" s="273" t="s">
        <v>441</v>
      </c>
      <c r="G392" s="271"/>
      <c r="H392" s="274">
        <v>0.39200000000000002</v>
      </c>
      <c r="I392" s="275"/>
      <c r="J392" s="271"/>
      <c r="K392" s="271"/>
      <c r="L392" s="276"/>
      <c r="M392" s="277"/>
      <c r="N392" s="278"/>
      <c r="O392" s="278"/>
      <c r="P392" s="278"/>
      <c r="Q392" s="278"/>
      <c r="R392" s="278"/>
      <c r="S392" s="278"/>
      <c r="T392" s="279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80" t="s">
        <v>438</v>
      </c>
      <c r="AU392" s="280" t="s">
        <v>166</v>
      </c>
      <c r="AV392" s="15" t="s">
        <v>166</v>
      </c>
      <c r="AW392" s="15" t="s">
        <v>31</v>
      </c>
      <c r="AX392" s="15" t="s">
        <v>69</v>
      </c>
      <c r="AY392" s="280" t="s">
        <v>149</v>
      </c>
    </row>
    <row r="393" s="16" customFormat="1">
      <c r="A393" s="16"/>
      <c r="B393" s="281"/>
      <c r="C393" s="282"/>
      <c r="D393" s="227" t="s">
        <v>438</v>
      </c>
      <c r="E393" s="283" t="s">
        <v>19</v>
      </c>
      <c r="F393" s="284" t="s">
        <v>446</v>
      </c>
      <c r="G393" s="282"/>
      <c r="H393" s="285">
        <v>1.1080000000000001</v>
      </c>
      <c r="I393" s="286"/>
      <c r="J393" s="282"/>
      <c r="K393" s="282"/>
      <c r="L393" s="287"/>
      <c r="M393" s="288"/>
      <c r="N393" s="289"/>
      <c r="O393" s="289"/>
      <c r="P393" s="289"/>
      <c r="Q393" s="289"/>
      <c r="R393" s="289"/>
      <c r="S393" s="289"/>
      <c r="T393" s="290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91" t="s">
        <v>438</v>
      </c>
      <c r="AU393" s="291" t="s">
        <v>166</v>
      </c>
      <c r="AV393" s="16" t="s">
        <v>156</v>
      </c>
      <c r="AW393" s="16" t="s">
        <v>31</v>
      </c>
      <c r="AX393" s="16" t="s">
        <v>76</v>
      </c>
      <c r="AY393" s="291" t="s">
        <v>149</v>
      </c>
    </row>
    <row r="394" s="12" customFormat="1" ht="20.88" customHeight="1">
      <c r="A394" s="12"/>
      <c r="B394" s="198"/>
      <c r="C394" s="199"/>
      <c r="D394" s="200" t="s">
        <v>68</v>
      </c>
      <c r="E394" s="212" t="s">
        <v>796</v>
      </c>
      <c r="F394" s="212" t="s">
        <v>797</v>
      </c>
      <c r="G394" s="199"/>
      <c r="H394" s="199"/>
      <c r="I394" s="202"/>
      <c r="J394" s="213">
        <f>BK394</f>
        <v>0</v>
      </c>
      <c r="K394" s="199"/>
      <c r="L394" s="204"/>
      <c r="M394" s="205"/>
      <c r="N394" s="206"/>
      <c r="O394" s="206"/>
      <c r="P394" s="207">
        <f>SUM(P395:P424)</f>
        <v>0</v>
      </c>
      <c r="Q394" s="206"/>
      <c r="R394" s="207">
        <f>SUM(R395:R424)</f>
        <v>0.94757999999999998</v>
      </c>
      <c r="S394" s="206"/>
      <c r="T394" s="208">
        <f>SUM(T395:T424)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9" t="s">
        <v>76</v>
      </c>
      <c r="AT394" s="210" t="s">
        <v>68</v>
      </c>
      <c r="AU394" s="210" t="s">
        <v>78</v>
      </c>
      <c r="AY394" s="209" t="s">
        <v>149</v>
      </c>
      <c r="BK394" s="211">
        <f>SUM(BK395:BK424)</f>
        <v>0</v>
      </c>
    </row>
    <row r="395" s="2" customFormat="1" ht="24.15" customHeight="1">
      <c r="A395" s="40"/>
      <c r="B395" s="41"/>
      <c r="C395" s="214" t="s">
        <v>310</v>
      </c>
      <c r="D395" s="214" t="s">
        <v>151</v>
      </c>
      <c r="E395" s="215" t="s">
        <v>798</v>
      </c>
      <c r="F395" s="216" t="s">
        <v>799</v>
      </c>
      <c r="G395" s="217" t="s">
        <v>238</v>
      </c>
      <c r="H395" s="218">
        <v>3</v>
      </c>
      <c r="I395" s="219"/>
      <c r="J395" s="220">
        <f>ROUND(I395*H395,2)</f>
        <v>0</v>
      </c>
      <c r="K395" s="216" t="s">
        <v>161</v>
      </c>
      <c r="L395" s="46"/>
      <c r="M395" s="221" t="s">
        <v>19</v>
      </c>
      <c r="N395" s="222" t="s">
        <v>40</v>
      </c>
      <c r="O395" s="86"/>
      <c r="P395" s="223">
        <f>O395*H395</f>
        <v>0</v>
      </c>
      <c r="Q395" s="223">
        <v>0.00048000000000000001</v>
      </c>
      <c r="R395" s="223">
        <f>Q395*H395</f>
        <v>0.0014400000000000001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286</v>
      </c>
      <c r="AT395" s="225" t="s">
        <v>151</v>
      </c>
      <c r="AU395" s="225" t="s">
        <v>166</v>
      </c>
      <c r="AY395" s="19" t="s">
        <v>149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76</v>
      </c>
      <c r="BK395" s="226">
        <f>ROUND(I395*H395,2)</f>
        <v>0</v>
      </c>
      <c r="BL395" s="19" t="s">
        <v>286</v>
      </c>
      <c r="BM395" s="225" t="s">
        <v>800</v>
      </c>
    </row>
    <row r="396" s="2" customFormat="1">
      <c r="A396" s="40"/>
      <c r="B396" s="41"/>
      <c r="C396" s="42"/>
      <c r="D396" s="227" t="s">
        <v>158</v>
      </c>
      <c r="E396" s="42"/>
      <c r="F396" s="228" t="s">
        <v>801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158</v>
      </c>
      <c r="AU396" s="19" t="s">
        <v>166</v>
      </c>
    </row>
    <row r="397" s="2" customFormat="1">
      <c r="A397" s="40"/>
      <c r="B397" s="41"/>
      <c r="C397" s="42"/>
      <c r="D397" s="232" t="s">
        <v>164</v>
      </c>
      <c r="E397" s="42"/>
      <c r="F397" s="233" t="s">
        <v>802</v>
      </c>
      <c r="G397" s="42"/>
      <c r="H397" s="42"/>
      <c r="I397" s="229"/>
      <c r="J397" s="42"/>
      <c r="K397" s="42"/>
      <c r="L397" s="46"/>
      <c r="M397" s="230"/>
      <c r="N397" s="231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164</v>
      </c>
      <c r="AU397" s="19" t="s">
        <v>166</v>
      </c>
    </row>
    <row r="398" s="14" customFormat="1">
      <c r="A398" s="14"/>
      <c r="B398" s="259"/>
      <c r="C398" s="260"/>
      <c r="D398" s="227" t="s">
        <v>438</v>
      </c>
      <c r="E398" s="261" t="s">
        <v>19</v>
      </c>
      <c r="F398" s="262" t="s">
        <v>803</v>
      </c>
      <c r="G398" s="260"/>
      <c r="H398" s="263">
        <v>2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9" t="s">
        <v>438</v>
      </c>
      <c r="AU398" s="269" t="s">
        <v>166</v>
      </c>
      <c r="AV398" s="14" t="s">
        <v>78</v>
      </c>
      <c r="AW398" s="14" t="s">
        <v>31</v>
      </c>
      <c r="AX398" s="14" t="s">
        <v>69</v>
      </c>
      <c r="AY398" s="269" t="s">
        <v>149</v>
      </c>
    </row>
    <row r="399" s="15" customFormat="1">
      <c r="A399" s="15"/>
      <c r="B399" s="270"/>
      <c r="C399" s="271"/>
      <c r="D399" s="227" t="s">
        <v>438</v>
      </c>
      <c r="E399" s="272" t="s">
        <v>19</v>
      </c>
      <c r="F399" s="273" t="s">
        <v>441</v>
      </c>
      <c r="G399" s="271"/>
      <c r="H399" s="274">
        <v>2</v>
      </c>
      <c r="I399" s="275"/>
      <c r="J399" s="271"/>
      <c r="K399" s="271"/>
      <c r="L399" s="276"/>
      <c r="M399" s="277"/>
      <c r="N399" s="278"/>
      <c r="O399" s="278"/>
      <c r="P399" s="278"/>
      <c r="Q399" s="278"/>
      <c r="R399" s="278"/>
      <c r="S399" s="278"/>
      <c r="T399" s="279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0" t="s">
        <v>438</v>
      </c>
      <c r="AU399" s="280" t="s">
        <v>166</v>
      </c>
      <c r="AV399" s="15" t="s">
        <v>166</v>
      </c>
      <c r="AW399" s="15" t="s">
        <v>31</v>
      </c>
      <c r="AX399" s="15" t="s">
        <v>69</v>
      </c>
      <c r="AY399" s="280" t="s">
        <v>149</v>
      </c>
    </row>
    <row r="400" s="14" customFormat="1">
      <c r="A400" s="14"/>
      <c r="B400" s="259"/>
      <c r="C400" s="260"/>
      <c r="D400" s="227" t="s">
        <v>438</v>
      </c>
      <c r="E400" s="261" t="s">
        <v>19</v>
      </c>
      <c r="F400" s="262" t="s">
        <v>804</v>
      </c>
      <c r="G400" s="260"/>
      <c r="H400" s="263">
        <v>1</v>
      </c>
      <c r="I400" s="264"/>
      <c r="J400" s="260"/>
      <c r="K400" s="260"/>
      <c r="L400" s="265"/>
      <c r="M400" s="266"/>
      <c r="N400" s="267"/>
      <c r="O400" s="267"/>
      <c r="P400" s="267"/>
      <c r="Q400" s="267"/>
      <c r="R400" s="267"/>
      <c r="S400" s="267"/>
      <c r="T400" s="26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9" t="s">
        <v>438</v>
      </c>
      <c r="AU400" s="269" t="s">
        <v>166</v>
      </c>
      <c r="AV400" s="14" t="s">
        <v>78</v>
      </c>
      <c r="AW400" s="14" t="s">
        <v>31</v>
      </c>
      <c r="AX400" s="14" t="s">
        <v>69</v>
      </c>
      <c r="AY400" s="269" t="s">
        <v>149</v>
      </c>
    </row>
    <row r="401" s="15" customFormat="1">
      <c r="A401" s="15"/>
      <c r="B401" s="270"/>
      <c r="C401" s="271"/>
      <c r="D401" s="227" t="s">
        <v>438</v>
      </c>
      <c r="E401" s="272" t="s">
        <v>19</v>
      </c>
      <c r="F401" s="273" t="s">
        <v>441</v>
      </c>
      <c r="G401" s="271"/>
      <c r="H401" s="274">
        <v>1</v>
      </c>
      <c r="I401" s="275"/>
      <c r="J401" s="271"/>
      <c r="K401" s="271"/>
      <c r="L401" s="276"/>
      <c r="M401" s="277"/>
      <c r="N401" s="278"/>
      <c r="O401" s="278"/>
      <c r="P401" s="278"/>
      <c r="Q401" s="278"/>
      <c r="R401" s="278"/>
      <c r="S401" s="278"/>
      <c r="T401" s="27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80" t="s">
        <v>438</v>
      </c>
      <c r="AU401" s="280" t="s">
        <v>166</v>
      </c>
      <c r="AV401" s="15" t="s">
        <v>166</v>
      </c>
      <c r="AW401" s="15" t="s">
        <v>31</v>
      </c>
      <c r="AX401" s="15" t="s">
        <v>69</v>
      </c>
      <c r="AY401" s="280" t="s">
        <v>149</v>
      </c>
    </row>
    <row r="402" s="16" customFormat="1">
      <c r="A402" s="16"/>
      <c r="B402" s="281"/>
      <c r="C402" s="282"/>
      <c r="D402" s="227" t="s">
        <v>438</v>
      </c>
      <c r="E402" s="283" t="s">
        <v>19</v>
      </c>
      <c r="F402" s="284" t="s">
        <v>446</v>
      </c>
      <c r="G402" s="282"/>
      <c r="H402" s="285">
        <v>3</v>
      </c>
      <c r="I402" s="286"/>
      <c r="J402" s="282"/>
      <c r="K402" s="282"/>
      <c r="L402" s="287"/>
      <c r="M402" s="288"/>
      <c r="N402" s="289"/>
      <c r="O402" s="289"/>
      <c r="P402" s="289"/>
      <c r="Q402" s="289"/>
      <c r="R402" s="289"/>
      <c r="S402" s="289"/>
      <c r="T402" s="290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91" t="s">
        <v>438</v>
      </c>
      <c r="AU402" s="291" t="s">
        <v>166</v>
      </c>
      <c r="AV402" s="16" t="s">
        <v>156</v>
      </c>
      <c r="AW402" s="16" t="s">
        <v>31</v>
      </c>
      <c r="AX402" s="16" t="s">
        <v>76</v>
      </c>
      <c r="AY402" s="291" t="s">
        <v>149</v>
      </c>
    </row>
    <row r="403" s="2" customFormat="1" ht="33" customHeight="1">
      <c r="A403" s="40"/>
      <c r="B403" s="41"/>
      <c r="C403" s="234" t="s">
        <v>324</v>
      </c>
      <c r="D403" s="234" t="s">
        <v>198</v>
      </c>
      <c r="E403" s="235" t="s">
        <v>805</v>
      </c>
      <c r="F403" s="236" t="s">
        <v>806</v>
      </c>
      <c r="G403" s="237" t="s">
        <v>238</v>
      </c>
      <c r="H403" s="238">
        <v>2</v>
      </c>
      <c r="I403" s="239"/>
      <c r="J403" s="240">
        <f>ROUND(I403*H403,2)</f>
        <v>0</v>
      </c>
      <c r="K403" s="236" t="s">
        <v>161</v>
      </c>
      <c r="L403" s="241"/>
      <c r="M403" s="242" t="s">
        <v>19</v>
      </c>
      <c r="N403" s="243" t="s">
        <v>40</v>
      </c>
      <c r="O403" s="86"/>
      <c r="P403" s="223">
        <f>O403*H403</f>
        <v>0</v>
      </c>
      <c r="Q403" s="223">
        <v>0.01201</v>
      </c>
      <c r="R403" s="223">
        <f>Q403*H403</f>
        <v>0.02402</v>
      </c>
      <c r="S403" s="223">
        <v>0</v>
      </c>
      <c r="T403" s="224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5" t="s">
        <v>330</v>
      </c>
      <c r="AT403" s="225" t="s">
        <v>198</v>
      </c>
      <c r="AU403" s="225" t="s">
        <v>166</v>
      </c>
      <c r="AY403" s="19" t="s">
        <v>149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9" t="s">
        <v>76</v>
      </c>
      <c r="BK403" s="226">
        <f>ROUND(I403*H403,2)</f>
        <v>0</v>
      </c>
      <c r="BL403" s="19" t="s">
        <v>286</v>
      </c>
      <c r="BM403" s="225" t="s">
        <v>807</v>
      </c>
    </row>
    <row r="404" s="2" customFormat="1">
      <c r="A404" s="40"/>
      <c r="B404" s="41"/>
      <c r="C404" s="42"/>
      <c r="D404" s="227" t="s">
        <v>158</v>
      </c>
      <c r="E404" s="42"/>
      <c r="F404" s="228" t="s">
        <v>806</v>
      </c>
      <c r="G404" s="42"/>
      <c r="H404" s="42"/>
      <c r="I404" s="229"/>
      <c r="J404" s="42"/>
      <c r="K404" s="42"/>
      <c r="L404" s="46"/>
      <c r="M404" s="230"/>
      <c r="N404" s="23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158</v>
      </c>
      <c r="AU404" s="19" t="s">
        <v>166</v>
      </c>
    </row>
    <row r="405" s="14" customFormat="1">
      <c r="A405" s="14"/>
      <c r="B405" s="259"/>
      <c r="C405" s="260"/>
      <c r="D405" s="227" t="s">
        <v>438</v>
      </c>
      <c r="E405" s="261" t="s">
        <v>19</v>
      </c>
      <c r="F405" s="262" t="s">
        <v>78</v>
      </c>
      <c r="G405" s="260"/>
      <c r="H405" s="263">
        <v>2</v>
      </c>
      <c r="I405" s="264"/>
      <c r="J405" s="260"/>
      <c r="K405" s="260"/>
      <c r="L405" s="265"/>
      <c r="M405" s="266"/>
      <c r="N405" s="267"/>
      <c r="O405" s="267"/>
      <c r="P405" s="267"/>
      <c r="Q405" s="267"/>
      <c r="R405" s="267"/>
      <c r="S405" s="267"/>
      <c r="T405" s="26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9" t="s">
        <v>438</v>
      </c>
      <c r="AU405" s="269" t="s">
        <v>166</v>
      </c>
      <c r="AV405" s="14" t="s">
        <v>78</v>
      </c>
      <c r="AW405" s="14" t="s">
        <v>31</v>
      </c>
      <c r="AX405" s="14" t="s">
        <v>76</v>
      </c>
      <c r="AY405" s="269" t="s">
        <v>149</v>
      </c>
    </row>
    <row r="406" s="2" customFormat="1" ht="33" customHeight="1">
      <c r="A406" s="40"/>
      <c r="B406" s="41"/>
      <c r="C406" s="234" t="s">
        <v>317</v>
      </c>
      <c r="D406" s="234" t="s">
        <v>198</v>
      </c>
      <c r="E406" s="235" t="s">
        <v>808</v>
      </c>
      <c r="F406" s="236" t="s">
        <v>809</v>
      </c>
      <c r="G406" s="237" t="s">
        <v>238</v>
      </c>
      <c r="H406" s="238">
        <v>1</v>
      </c>
      <c r="I406" s="239"/>
      <c r="J406" s="240">
        <f>ROUND(I406*H406,2)</f>
        <v>0</v>
      </c>
      <c r="K406" s="236" t="s">
        <v>161</v>
      </c>
      <c r="L406" s="241"/>
      <c r="M406" s="242" t="s">
        <v>19</v>
      </c>
      <c r="N406" s="243" t="s">
        <v>40</v>
      </c>
      <c r="O406" s="86"/>
      <c r="P406" s="223">
        <f>O406*H406</f>
        <v>0</v>
      </c>
      <c r="Q406" s="223">
        <v>0.012489999999999999</v>
      </c>
      <c r="R406" s="223">
        <f>Q406*H406</f>
        <v>0.012489999999999999</v>
      </c>
      <c r="S406" s="223">
        <v>0</v>
      </c>
      <c r="T406" s="224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25" t="s">
        <v>330</v>
      </c>
      <c r="AT406" s="225" t="s">
        <v>198</v>
      </c>
      <c r="AU406" s="225" t="s">
        <v>166</v>
      </c>
      <c r="AY406" s="19" t="s">
        <v>149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9" t="s">
        <v>76</v>
      </c>
      <c r="BK406" s="226">
        <f>ROUND(I406*H406,2)</f>
        <v>0</v>
      </c>
      <c r="BL406" s="19" t="s">
        <v>286</v>
      </c>
      <c r="BM406" s="225" t="s">
        <v>810</v>
      </c>
    </row>
    <row r="407" s="2" customFormat="1">
      <c r="A407" s="40"/>
      <c r="B407" s="41"/>
      <c r="C407" s="42"/>
      <c r="D407" s="227" t="s">
        <v>158</v>
      </c>
      <c r="E407" s="42"/>
      <c r="F407" s="228" t="s">
        <v>809</v>
      </c>
      <c r="G407" s="42"/>
      <c r="H407" s="42"/>
      <c r="I407" s="229"/>
      <c r="J407" s="42"/>
      <c r="K407" s="42"/>
      <c r="L407" s="46"/>
      <c r="M407" s="230"/>
      <c r="N407" s="231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158</v>
      </c>
      <c r="AU407" s="19" t="s">
        <v>166</v>
      </c>
    </row>
    <row r="408" s="14" customFormat="1">
      <c r="A408" s="14"/>
      <c r="B408" s="259"/>
      <c r="C408" s="260"/>
      <c r="D408" s="227" t="s">
        <v>438</v>
      </c>
      <c r="E408" s="261" t="s">
        <v>19</v>
      </c>
      <c r="F408" s="262" t="s">
        <v>76</v>
      </c>
      <c r="G408" s="260"/>
      <c r="H408" s="263">
        <v>1</v>
      </c>
      <c r="I408" s="264"/>
      <c r="J408" s="260"/>
      <c r="K408" s="260"/>
      <c r="L408" s="265"/>
      <c r="M408" s="266"/>
      <c r="N408" s="267"/>
      <c r="O408" s="267"/>
      <c r="P408" s="267"/>
      <c r="Q408" s="267"/>
      <c r="R408" s="267"/>
      <c r="S408" s="267"/>
      <c r="T408" s="26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9" t="s">
        <v>438</v>
      </c>
      <c r="AU408" s="269" t="s">
        <v>166</v>
      </c>
      <c r="AV408" s="14" t="s">
        <v>78</v>
      </c>
      <c r="AW408" s="14" t="s">
        <v>31</v>
      </c>
      <c r="AX408" s="14" t="s">
        <v>76</v>
      </c>
      <c r="AY408" s="269" t="s">
        <v>149</v>
      </c>
    </row>
    <row r="409" s="2" customFormat="1" ht="24.15" customHeight="1">
      <c r="A409" s="40"/>
      <c r="B409" s="41"/>
      <c r="C409" s="214" t="s">
        <v>330</v>
      </c>
      <c r="D409" s="214" t="s">
        <v>151</v>
      </c>
      <c r="E409" s="215" t="s">
        <v>811</v>
      </c>
      <c r="F409" s="216" t="s">
        <v>812</v>
      </c>
      <c r="G409" s="217" t="s">
        <v>238</v>
      </c>
      <c r="H409" s="218">
        <v>2</v>
      </c>
      <c r="I409" s="219"/>
      <c r="J409" s="220">
        <f>ROUND(I409*H409,2)</f>
        <v>0</v>
      </c>
      <c r="K409" s="216" t="s">
        <v>161</v>
      </c>
      <c r="L409" s="46"/>
      <c r="M409" s="221" t="s">
        <v>19</v>
      </c>
      <c r="N409" s="222" t="s">
        <v>40</v>
      </c>
      <c r="O409" s="86"/>
      <c r="P409" s="223">
        <f>O409*H409</f>
        <v>0</v>
      </c>
      <c r="Q409" s="223">
        <v>0.44169999999999998</v>
      </c>
      <c r="R409" s="223">
        <f>Q409*H409</f>
        <v>0.88339999999999996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156</v>
      </c>
      <c r="AT409" s="225" t="s">
        <v>151</v>
      </c>
      <c r="AU409" s="225" t="s">
        <v>166</v>
      </c>
      <c r="AY409" s="19" t="s">
        <v>149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76</v>
      </c>
      <c r="BK409" s="226">
        <f>ROUND(I409*H409,2)</f>
        <v>0</v>
      </c>
      <c r="BL409" s="19" t="s">
        <v>156</v>
      </c>
      <c r="BM409" s="225" t="s">
        <v>813</v>
      </c>
    </row>
    <row r="410" s="2" customFormat="1">
      <c r="A410" s="40"/>
      <c r="B410" s="41"/>
      <c r="C410" s="42"/>
      <c r="D410" s="227" t="s">
        <v>158</v>
      </c>
      <c r="E410" s="42"/>
      <c r="F410" s="228" t="s">
        <v>814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158</v>
      </c>
      <c r="AU410" s="19" t="s">
        <v>166</v>
      </c>
    </row>
    <row r="411" s="2" customFormat="1">
      <c r="A411" s="40"/>
      <c r="B411" s="41"/>
      <c r="C411" s="42"/>
      <c r="D411" s="232" t="s">
        <v>164</v>
      </c>
      <c r="E411" s="42"/>
      <c r="F411" s="233" t="s">
        <v>815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164</v>
      </c>
      <c r="AU411" s="19" t="s">
        <v>166</v>
      </c>
    </row>
    <row r="412" s="14" customFormat="1">
      <c r="A412" s="14"/>
      <c r="B412" s="259"/>
      <c r="C412" s="260"/>
      <c r="D412" s="227" t="s">
        <v>438</v>
      </c>
      <c r="E412" s="261" t="s">
        <v>19</v>
      </c>
      <c r="F412" s="262" t="s">
        <v>816</v>
      </c>
      <c r="G412" s="260"/>
      <c r="H412" s="263">
        <v>2</v>
      </c>
      <c r="I412" s="264"/>
      <c r="J412" s="260"/>
      <c r="K412" s="260"/>
      <c r="L412" s="265"/>
      <c r="M412" s="266"/>
      <c r="N412" s="267"/>
      <c r="O412" s="267"/>
      <c r="P412" s="267"/>
      <c r="Q412" s="267"/>
      <c r="R412" s="267"/>
      <c r="S412" s="267"/>
      <c r="T412" s="26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9" t="s">
        <v>438</v>
      </c>
      <c r="AU412" s="269" t="s">
        <v>166</v>
      </c>
      <c r="AV412" s="14" t="s">
        <v>78</v>
      </c>
      <c r="AW412" s="14" t="s">
        <v>31</v>
      </c>
      <c r="AX412" s="14" t="s">
        <v>69</v>
      </c>
      <c r="AY412" s="269" t="s">
        <v>149</v>
      </c>
    </row>
    <row r="413" s="15" customFormat="1">
      <c r="A413" s="15"/>
      <c r="B413" s="270"/>
      <c r="C413" s="271"/>
      <c r="D413" s="227" t="s">
        <v>438</v>
      </c>
      <c r="E413" s="272" t="s">
        <v>19</v>
      </c>
      <c r="F413" s="273" t="s">
        <v>441</v>
      </c>
      <c r="G413" s="271"/>
      <c r="H413" s="274">
        <v>2</v>
      </c>
      <c r="I413" s="275"/>
      <c r="J413" s="271"/>
      <c r="K413" s="271"/>
      <c r="L413" s="276"/>
      <c r="M413" s="277"/>
      <c r="N413" s="278"/>
      <c r="O413" s="278"/>
      <c r="P413" s="278"/>
      <c r="Q413" s="278"/>
      <c r="R413" s="278"/>
      <c r="S413" s="278"/>
      <c r="T413" s="27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0" t="s">
        <v>438</v>
      </c>
      <c r="AU413" s="280" t="s">
        <v>166</v>
      </c>
      <c r="AV413" s="15" t="s">
        <v>166</v>
      </c>
      <c r="AW413" s="15" t="s">
        <v>31</v>
      </c>
      <c r="AX413" s="15" t="s">
        <v>76</v>
      </c>
      <c r="AY413" s="280" t="s">
        <v>149</v>
      </c>
    </row>
    <row r="414" s="2" customFormat="1" ht="37.8" customHeight="1">
      <c r="A414" s="40"/>
      <c r="B414" s="41"/>
      <c r="C414" s="234" t="s">
        <v>335</v>
      </c>
      <c r="D414" s="234" t="s">
        <v>198</v>
      </c>
      <c r="E414" s="235" t="s">
        <v>817</v>
      </c>
      <c r="F414" s="236" t="s">
        <v>818</v>
      </c>
      <c r="G414" s="237" t="s">
        <v>238</v>
      </c>
      <c r="H414" s="238">
        <v>2</v>
      </c>
      <c r="I414" s="239"/>
      <c r="J414" s="240">
        <f>ROUND(I414*H414,2)</f>
        <v>0</v>
      </c>
      <c r="K414" s="236" t="s">
        <v>161</v>
      </c>
      <c r="L414" s="241"/>
      <c r="M414" s="242" t="s">
        <v>19</v>
      </c>
      <c r="N414" s="243" t="s">
        <v>40</v>
      </c>
      <c r="O414" s="86"/>
      <c r="P414" s="223">
        <f>O414*H414</f>
        <v>0</v>
      </c>
      <c r="Q414" s="223">
        <v>0.012489999999999999</v>
      </c>
      <c r="R414" s="223">
        <f>Q414*H414</f>
        <v>0.024979999999999999</v>
      </c>
      <c r="S414" s="223">
        <v>0</v>
      </c>
      <c r="T414" s="22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5" t="s">
        <v>172</v>
      </c>
      <c r="AT414" s="225" t="s">
        <v>198</v>
      </c>
      <c r="AU414" s="225" t="s">
        <v>166</v>
      </c>
      <c r="AY414" s="19" t="s">
        <v>149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9" t="s">
        <v>76</v>
      </c>
      <c r="BK414" s="226">
        <f>ROUND(I414*H414,2)</f>
        <v>0</v>
      </c>
      <c r="BL414" s="19" t="s">
        <v>156</v>
      </c>
      <c r="BM414" s="225" t="s">
        <v>819</v>
      </c>
    </row>
    <row r="415" s="2" customFormat="1">
      <c r="A415" s="40"/>
      <c r="B415" s="41"/>
      <c r="C415" s="42"/>
      <c r="D415" s="227" t="s">
        <v>158</v>
      </c>
      <c r="E415" s="42"/>
      <c r="F415" s="228" t="s">
        <v>818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158</v>
      </c>
      <c r="AU415" s="19" t="s">
        <v>166</v>
      </c>
    </row>
    <row r="416" s="2" customFormat="1" ht="24.15" customHeight="1">
      <c r="A416" s="40"/>
      <c r="B416" s="41"/>
      <c r="C416" s="214" t="s">
        <v>342</v>
      </c>
      <c r="D416" s="214" t="s">
        <v>151</v>
      </c>
      <c r="E416" s="215" t="s">
        <v>820</v>
      </c>
      <c r="F416" s="216" t="s">
        <v>821</v>
      </c>
      <c r="G416" s="217" t="s">
        <v>238</v>
      </c>
      <c r="H416" s="218">
        <v>5</v>
      </c>
      <c r="I416" s="219"/>
      <c r="J416" s="220">
        <f>ROUND(I416*H416,2)</f>
        <v>0</v>
      </c>
      <c r="K416" s="216" t="s">
        <v>161</v>
      </c>
      <c r="L416" s="46"/>
      <c r="M416" s="221" t="s">
        <v>19</v>
      </c>
      <c r="N416" s="222" t="s">
        <v>40</v>
      </c>
      <c r="O416" s="86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5" t="s">
        <v>156</v>
      </c>
      <c r="AT416" s="225" t="s">
        <v>151</v>
      </c>
      <c r="AU416" s="225" t="s">
        <v>166</v>
      </c>
      <c r="AY416" s="19" t="s">
        <v>149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9" t="s">
        <v>76</v>
      </c>
      <c r="BK416" s="226">
        <f>ROUND(I416*H416,2)</f>
        <v>0</v>
      </c>
      <c r="BL416" s="19" t="s">
        <v>156</v>
      </c>
      <c r="BM416" s="225" t="s">
        <v>822</v>
      </c>
    </row>
    <row r="417" s="2" customFormat="1">
      <c r="A417" s="40"/>
      <c r="B417" s="41"/>
      <c r="C417" s="42"/>
      <c r="D417" s="227" t="s">
        <v>158</v>
      </c>
      <c r="E417" s="42"/>
      <c r="F417" s="228" t="s">
        <v>823</v>
      </c>
      <c r="G417" s="42"/>
      <c r="H417" s="42"/>
      <c r="I417" s="229"/>
      <c r="J417" s="42"/>
      <c r="K417" s="42"/>
      <c r="L417" s="46"/>
      <c r="M417" s="230"/>
      <c r="N417" s="231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158</v>
      </c>
      <c r="AU417" s="19" t="s">
        <v>166</v>
      </c>
    </row>
    <row r="418" s="2" customFormat="1">
      <c r="A418" s="40"/>
      <c r="B418" s="41"/>
      <c r="C418" s="42"/>
      <c r="D418" s="232" t="s">
        <v>164</v>
      </c>
      <c r="E418" s="42"/>
      <c r="F418" s="233" t="s">
        <v>824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164</v>
      </c>
      <c r="AU418" s="19" t="s">
        <v>166</v>
      </c>
    </row>
    <row r="419" s="14" customFormat="1">
      <c r="A419" s="14"/>
      <c r="B419" s="259"/>
      <c r="C419" s="260"/>
      <c r="D419" s="227" t="s">
        <v>438</v>
      </c>
      <c r="E419" s="261" t="s">
        <v>19</v>
      </c>
      <c r="F419" s="262" t="s">
        <v>825</v>
      </c>
      <c r="G419" s="260"/>
      <c r="H419" s="263">
        <v>5</v>
      </c>
      <c r="I419" s="264"/>
      <c r="J419" s="260"/>
      <c r="K419" s="260"/>
      <c r="L419" s="265"/>
      <c r="M419" s="266"/>
      <c r="N419" s="267"/>
      <c r="O419" s="267"/>
      <c r="P419" s="267"/>
      <c r="Q419" s="267"/>
      <c r="R419" s="267"/>
      <c r="S419" s="267"/>
      <c r="T419" s="26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9" t="s">
        <v>438</v>
      </c>
      <c r="AU419" s="269" t="s">
        <v>166</v>
      </c>
      <c r="AV419" s="14" t="s">
        <v>78</v>
      </c>
      <c r="AW419" s="14" t="s">
        <v>31</v>
      </c>
      <c r="AX419" s="14" t="s">
        <v>69</v>
      </c>
      <c r="AY419" s="269" t="s">
        <v>149</v>
      </c>
    </row>
    <row r="420" s="15" customFormat="1">
      <c r="A420" s="15"/>
      <c r="B420" s="270"/>
      <c r="C420" s="271"/>
      <c r="D420" s="227" t="s">
        <v>438</v>
      </c>
      <c r="E420" s="272" t="s">
        <v>19</v>
      </c>
      <c r="F420" s="273" t="s">
        <v>441</v>
      </c>
      <c r="G420" s="271"/>
      <c r="H420" s="274">
        <v>5</v>
      </c>
      <c r="I420" s="275"/>
      <c r="J420" s="271"/>
      <c r="K420" s="271"/>
      <c r="L420" s="276"/>
      <c r="M420" s="277"/>
      <c r="N420" s="278"/>
      <c r="O420" s="278"/>
      <c r="P420" s="278"/>
      <c r="Q420" s="278"/>
      <c r="R420" s="278"/>
      <c r="S420" s="278"/>
      <c r="T420" s="279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80" t="s">
        <v>438</v>
      </c>
      <c r="AU420" s="280" t="s">
        <v>166</v>
      </c>
      <c r="AV420" s="15" t="s">
        <v>166</v>
      </c>
      <c r="AW420" s="15" t="s">
        <v>31</v>
      </c>
      <c r="AX420" s="15" t="s">
        <v>76</v>
      </c>
      <c r="AY420" s="280" t="s">
        <v>149</v>
      </c>
    </row>
    <row r="421" s="2" customFormat="1" ht="16.5" customHeight="1">
      <c r="A421" s="40"/>
      <c r="B421" s="41"/>
      <c r="C421" s="234" t="s">
        <v>348</v>
      </c>
      <c r="D421" s="234" t="s">
        <v>198</v>
      </c>
      <c r="E421" s="235" t="s">
        <v>826</v>
      </c>
      <c r="F421" s="236" t="s">
        <v>827</v>
      </c>
      <c r="G421" s="237" t="s">
        <v>238</v>
      </c>
      <c r="H421" s="238">
        <v>5</v>
      </c>
      <c r="I421" s="239"/>
      <c r="J421" s="240">
        <f>ROUND(I421*H421,2)</f>
        <v>0</v>
      </c>
      <c r="K421" s="236" t="s">
        <v>155</v>
      </c>
      <c r="L421" s="241"/>
      <c r="M421" s="242" t="s">
        <v>19</v>
      </c>
      <c r="N421" s="243" t="s">
        <v>40</v>
      </c>
      <c r="O421" s="86"/>
      <c r="P421" s="223">
        <f>O421*H421</f>
        <v>0</v>
      </c>
      <c r="Q421" s="223">
        <v>0.00025000000000000001</v>
      </c>
      <c r="R421" s="223">
        <f>Q421*H421</f>
        <v>0.00125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172</v>
      </c>
      <c r="AT421" s="225" t="s">
        <v>198</v>
      </c>
      <c r="AU421" s="225" t="s">
        <v>166</v>
      </c>
      <c r="AY421" s="19" t="s">
        <v>149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76</v>
      </c>
      <c r="BK421" s="226">
        <f>ROUND(I421*H421,2)</f>
        <v>0</v>
      </c>
      <c r="BL421" s="19" t="s">
        <v>156</v>
      </c>
      <c r="BM421" s="225" t="s">
        <v>828</v>
      </c>
    </row>
    <row r="422" s="2" customFormat="1">
      <c r="A422" s="40"/>
      <c r="B422" s="41"/>
      <c r="C422" s="42"/>
      <c r="D422" s="227" t="s">
        <v>158</v>
      </c>
      <c r="E422" s="42"/>
      <c r="F422" s="228" t="s">
        <v>827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158</v>
      </c>
      <c r="AU422" s="19" t="s">
        <v>166</v>
      </c>
    </row>
    <row r="423" s="14" customFormat="1">
      <c r="A423" s="14"/>
      <c r="B423" s="259"/>
      <c r="C423" s="260"/>
      <c r="D423" s="227" t="s">
        <v>438</v>
      </c>
      <c r="E423" s="261" t="s">
        <v>19</v>
      </c>
      <c r="F423" s="262" t="s">
        <v>825</v>
      </c>
      <c r="G423" s="260"/>
      <c r="H423" s="263">
        <v>5</v>
      </c>
      <c r="I423" s="264"/>
      <c r="J423" s="260"/>
      <c r="K423" s="260"/>
      <c r="L423" s="265"/>
      <c r="M423" s="266"/>
      <c r="N423" s="267"/>
      <c r="O423" s="267"/>
      <c r="P423" s="267"/>
      <c r="Q423" s="267"/>
      <c r="R423" s="267"/>
      <c r="S423" s="267"/>
      <c r="T423" s="26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9" t="s">
        <v>438</v>
      </c>
      <c r="AU423" s="269" t="s">
        <v>166</v>
      </c>
      <c r="AV423" s="14" t="s">
        <v>78</v>
      </c>
      <c r="AW423" s="14" t="s">
        <v>31</v>
      </c>
      <c r="AX423" s="14" t="s">
        <v>69</v>
      </c>
      <c r="AY423" s="269" t="s">
        <v>149</v>
      </c>
    </row>
    <row r="424" s="15" customFormat="1">
      <c r="A424" s="15"/>
      <c r="B424" s="270"/>
      <c r="C424" s="271"/>
      <c r="D424" s="227" t="s">
        <v>438</v>
      </c>
      <c r="E424" s="272" t="s">
        <v>19</v>
      </c>
      <c r="F424" s="273" t="s">
        <v>441</v>
      </c>
      <c r="G424" s="271"/>
      <c r="H424" s="274">
        <v>5</v>
      </c>
      <c r="I424" s="275"/>
      <c r="J424" s="271"/>
      <c r="K424" s="271"/>
      <c r="L424" s="276"/>
      <c r="M424" s="277"/>
      <c r="N424" s="278"/>
      <c r="O424" s="278"/>
      <c r="P424" s="278"/>
      <c r="Q424" s="278"/>
      <c r="R424" s="278"/>
      <c r="S424" s="278"/>
      <c r="T424" s="27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0" t="s">
        <v>438</v>
      </c>
      <c r="AU424" s="280" t="s">
        <v>166</v>
      </c>
      <c r="AV424" s="15" t="s">
        <v>166</v>
      </c>
      <c r="AW424" s="15" t="s">
        <v>31</v>
      </c>
      <c r="AX424" s="15" t="s">
        <v>76</v>
      </c>
      <c r="AY424" s="280" t="s">
        <v>149</v>
      </c>
    </row>
    <row r="425" s="12" customFormat="1" ht="22.8" customHeight="1">
      <c r="A425" s="12"/>
      <c r="B425" s="198"/>
      <c r="C425" s="199"/>
      <c r="D425" s="200" t="s">
        <v>68</v>
      </c>
      <c r="E425" s="212" t="s">
        <v>185</v>
      </c>
      <c r="F425" s="212" t="s">
        <v>511</v>
      </c>
      <c r="G425" s="199"/>
      <c r="H425" s="199"/>
      <c r="I425" s="202"/>
      <c r="J425" s="213">
        <f>BK425</f>
        <v>0</v>
      </c>
      <c r="K425" s="199"/>
      <c r="L425" s="204"/>
      <c r="M425" s="205"/>
      <c r="N425" s="206"/>
      <c r="O425" s="206"/>
      <c r="P425" s="207">
        <f>P426+P460+P485+P527</f>
        <v>0</v>
      </c>
      <c r="Q425" s="206"/>
      <c r="R425" s="207">
        <f>R426+R460+R485+R527</f>
        <v>0.0069200000000000008</v>
      </c>
      <c r="S425" s="206"/>
      <c r="T425" s="208">
        <f>T426+T460+T485+T527</f>
        <v>67.970898000000005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9" t="s">
        <v>76</v>
      </c>
      <c r="AT425" s="210" t="s">
        <v>68</v>
      </c>
      <c r="AU425" s="210" t="s">
        <v>76</v>
      </c>
      <c r="AY425" s="209" t="s">
        <v>149</v>
      </c>
      <c r="BK425" s="211">
        <f>BK426+BK460+BK485+BK527</f>
        <v>0</v>
      </c>
    </row>
    <row r="426" s="12" customFormat="1" ht="20.88" customHeight="1">
      <c r="A426" s="12"/>
      <c r="B426" s="198"/>
      <c r="C426" s="199"/>
      <c r="D426" s="200" t="s">
        <v>68</v>
      </c>
      <c r="E426" s="212" t="s">
        <v>829</v>
      </c>
      <c r="F426" s="212" t="s">
        <v>830</v>
      </c>
      <c r="G426" s="199"/>
      <c r="H426" s="199"/>
      <c r="I426" s="202"/>
      <c r="J426" s="213">
        <f>BK426</f>
        <v>0</v>
      </c>
      <c r="K426" s="199"/>
      <c r="L426" s="204"/>
      <c r="M426" s="205"/>
      <c r="N426" s="206"/>
      <c r="O426" s="206"/>
      <c r="P426" s="207">
        <f>SUM(P427:P459)</f>
        <v>0</v>
      </c>
      <c r="Q426" s="206"/>
      <c r="R426" s="207">
        <f>SUM(R427:R459)</f>
        <v>0.0021000000000000003</v>
      </c>
      <c r="S426" s="206"/>
      <c r="T426" s="208">
        <f>SUM(T427:T459)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9" t="s">
        <v>76</v>
      </c>
      <c r="AT426" s="210" t="s">
        <v>68</v>
      </c>
      <c r="AU426" s="210" t="s">
        <v>78</v>
      </c>
      <c r="AY426" s="209" t="s">
        <v>149</v>
      </c>
      <c r="BK426" s="211">
        <f>SUM(BK427:BK459)</f>
        <v>0</v>
      </c>
    </row>
    <row r="427" s="2" customFormat="1" ht="37.8" customHeight="1">
      <c r="A427" s="40"/>
      <c r="B427" s="41"/>
      <c r="C427" s="214" t="s">
        <v>354</v>
      </c>
      <c r="D427" s="214" t="s">
        <v>151</v>
      </c>
      <c r="E427" s="215" t="s">
        <v>831</v>
      </c>
      <c r="F427" s="216" t="s">
        <v>832</v>
      </c>
      <c r="G427" s="217" t="s">
        <v>320</v>
      </c>
      <c r="H427" s="218">
        <v>372</v>
      </c>
      <c r="I427" s="219"/>
      <c r="J427" s="220">
        <f>ROUND(I427*H427,2)</f>
        <v>0</v>
      </c>
      <c r="K427" s="216" t="s">
        <v>161</v>
      </c>
      <c r="L427" s="46"/>
      <c r="M427" s="221" t="s">
        <v>19</v>
      </c>
      <c r="N427" s="222" t="s">
        <v>40</v>
      </c>
      <c r="O427" s="86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156</v>
      </c>
      <c r="AT427" s="225" t="s">
        <v>151</v>
      </c>
      <c r="AU427" s="225" t="s">
        <v>166</v>
      </c>
      <c r="AY427" s="19" t="s">
        <v>149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76</v>
      </c>
      <c r="BK427" s="226">
        <f>ROUND(I427*H427,2)</f>
        <v>0</v>
      </c>
      <c r="BL427" s="19" t="s">
        <v>156</v>
      </c>
      <c r="BM427" s="225" t="s">
        <v>833</v>
      </c>
    </row>
    <row r="428" s="2" customFormat="1">
      <c r="A428" s="40"/>
      <c r="B428" s="41"/>
      <c r="C428" s="42"/>
      <c r="D428" s="227" t="s">
        <v>158</v>
      </c>
      <c r="E428" s="42"/>
      <c r="F428" s="228" t="s">
        <v>834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158</v>
      </c>
      <c r="AU428" s="19" t="s">
        <v>166</v>
      </c>
    </row>
    <row r="429" s="2" customFormat="1">
      <c r="A429" s="40"/>
      <c r="B429" s="41"/>
      <c r="C429" s="42"/>
      <c r="D429" s="232" t="s">
        <v>164</v>
      </c>
      <c r="E429" s="42"/>
      <c r="F429" s="233" t="s">
        <v>835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164</v>
      </c>
      <c r="AU429" s="19" t="s">
        <v>166</v>
      </c>
    </row>
    <row r="430" s="14" customFormat="1">
      <c r="A430" s="14"/>
      <c r="B430" s="259"/>
      <c r="C430" s="260"/>
      <c r="D430" s="227" t="s">
        <v>438</v>
      </c>
      <c r="E430" s="261" t="s">
        <v>19</v>
      </c>
      <c r="F430" s="262" t="s">
        <v>836</v>
      </c>
      <c r="G430" s="260"/>
      <c r="H430" s="263">
        <v>228</v>
      </c>
      <c r="I430" s="264"/>
      <c r="J430" s="260"/>
      <c r="K430" s="260"/>
      <c r="L430" s="265"/>
      <c r="M430" s="266"/>
      <c r="N430" s="267"/>
      <c r="O430" s="267"/>
      <c r="P430" s="267"/>
      <c r="Q430" s="267"/>
      <c r="R430" s="267"/>
      <c r="S430" s="267"/>
      <c r="T430" s="26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9" t="s">
        <v>438</v>
      </c>
      <c r="AU430" s="269" t="s">
        <v>166</v>
      </c>
      <c r="AV430" s="14" t="s">
        <v>78</v>
      </c>
      <c r="AW430" s="14" t="s">
        <v>31</v>
      </c>
      <c r="AX430" s="14" t="s">
        <v>69</v>
      </c>
      <c r="AY430" s="269" t="s">
        <v>149</v>
      </c>
    </row>
    <row r="431" s="15" customFormat="1">
      <c r="A431" s="15"/>
      <c r="B431" s="270"/>
      <c r="C431" s="271"/>
      <c r="D431" s="227" t="s">
        <v>438</v>
      </c>
      <c r="E431" s="272" t="s">
        <v>19</v>
      </c>
      <c r="F431" s="273" t="s">
        <v>441</v>
      </c>
      <c r="G431" s="271"/>
      <c r="H431" s="274">
        <v>228</v>
      </c>
      <c r="I431" s="275"/>
      <c r="J431" s="271"/>
      <c r="K431" s="271"/>
      <c r="L431" s="276"/>
      <c r="M431" s="277"/>
      <c r="N431" s="278"/>
      <c r="O431" s="278"/>
      <c r="P431" s="278"/>
      <c r="Q431" s="278"/>
      <c r="R431" s="278"/>
      <c r="S431" s="278"/>
      <c r="T431" s="279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0" t="s">
        <v>438</v>
      </c>
      <c r="AU431" s="280" t="s">
        <v>166</v>
      </c>
      <c r="AV431" s="15" t="s">
        <v>166</v>
      </c>
      <c r="AW431" s="15" t="s">
        <v>31</v>
      </c>
      <c r="AX431" s="15" t="s">
        <v>69</v>
      </c>
      <c r="AY431" s="280" t="s">
        <v>149</v>
      </c>
    </row>
    <row r="432" s="14" customFormat="1">
      <c r="A432" s="14"/>
      <c r="B432" s="259"/>
      <c r="C432" s="260"/>
      <c r="D432" s="227" t="s">
        <v>438</v>
      </c>
      <c r="E432" s="261" t="s">
        <v>19</v>
      </c>
      <c r="F432" s="262" t="s">
        <v>837</v>
      </c>
      <c r="G432" s="260"/>
      <c r="H432" s="263">
        <v>144</v>
      </c>
      <c r="I432" s="264"/>
      <c r="J432" s="260"/>
      <c r="K432" s="260"/>
      <c r="L432" s="265"/>
      <c r="M432" s="266"/>
      <c r="N432" s="267"/>
      <c r="O432" s="267"/>
      <c r="P432" s="267"/>
      <c r="Q432" s="267"/>
      <c r="R432" s="267"/>
      <c r="S432" s="267"/>
      <c r="T432" s="26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9" t="s">
        <v>438</v>
      </c>
      <c r="AU432" s="269" t="s">
        <v>166</v>
      </c>
      <c r="AV432" s="14" t="s">
        <v>78</v>
      </c>
      <c r="AW432" s="14" t="s">
        <v>31</v>
      </c>
      <c r="AX432" s="14" t="s">
        <v>69</v>
      </c>
      <c r="AY432" s="269" t="s">
        <v>149</v>
      </c>
    </row>
    <row r="433" s="15" customFormat="1">
      <c r="A433" s="15"/>
      <c r="B433" s="270"/>
      <c r="C433" s="271"/>
      <c r="D433" s="227" t="s">
        <v>438</v>
      </c>
      <c r="E433" s="272" t="s">
        <v>19</v>
      </c>
      <c r="F433" s="273" t="s">
        <v>441</v>
      </c>
      <c r="G433" s="271"/>
      <c r="H433" s="274">
        <v>144</v>
      </c>
      <c r="I433" s="275"/>
      <c r="J433" s="271"/>
      <c r="K433" s="271"/>
      <c r="L433" s="276"/>
      <c r="M433" s="277"/>
      <c r="N433" s="278"/>
      <c r="O433" s="278"/>
      <c r="P433" s="278"/>
      <c r="Q433" s="278"/>
      <c r="R433" s="278"/>
      <c r="S433" s="278"/>
      <c r="T433" s="27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0" t="s">
        <v>438</v>
      </c>
      <c r="AU433" s="280" t="s">
        <v>166</v>
      </c>
      <c r="AV433" s="15" t="s">
        <v>166</v>
      </c>
      <c r="AW433" s="15" t="s">
        <v>31</v>
      </c>
      <c r="AX433" s="15" t="s">
        <v>69</v>
      </c>
      <c r="AY433" s="280" t="s">
        <v>149</v>
      </c>
    </row>
    <row r="434" s="16" customFormat="1">
      <c r="A434" s="16"/>
      <c r="B434" s="281"/>
      <c r="C434" s="282"/>
      <c r="D434" s="227" t="s">
        <v>438</v>
      </c>
      <c r="E434" s="283" t="s">
        <v>19</v>
      </c>
      <c r="F434" s="284" t="s">
        <v>446</v>
      </c>
      <c r="G434" s="282"/>
      <c r="H434" s="285">
        <v>372</v>
      </c>
      <c r="I434" s="286"/>
      <c r="J434" s="282"/>
      <c r="K434" s="282"/>
      <c r="L434" s="287"/>
      <c r="M434" s="288"/>
      <c r="N434" s="289"/>
      <c r="O434" s="289"/>
      <c r="P434" s="289"/>
      <c r="Q434" s="289"/>
      <c r="R434" s="289"/>
      <c r="S434" s="289"/>
      <c r="T434" s="290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91" t="s">
        <v>438</v>
      </c>
      <c r="AU434" s="291" t="s">
        <v>166</v>
      </c>
      <c r="AV434" s="16" t="s">
        <v>156</v>
      </c>
      <c r="AW434" s="16" t="s">
        <v>31</v>
      </c>
      <c r="AX434" s="16" t="s">
        <v>76</v>
      </c>
      <c r="AY434" s="291" t="s">
        <v>149</v>
      </c>
    </row>
    <row r="435" s="2" customFormat="1" ht="33" customHeight="1">
      <c r="A435" s="40"/>
      <c r="B435" s="41"/>
      <c r="C435" s="214" t="s">
        <v>360</v>
      </c>
      <c r="D435" s="214" t="s">
        <v>151</v>
      </c>
      <c r="E435" s="215" t="s">
        <v>838</v>
      </c>
      <c r="F435" s="216" t="s">
        <v>839</v>
      </c>
      <c r="G435" s="217" t="s">
        <v>320</v>
      </c>
      <c r="H435" s="218">
        <v>33480</v>
      </c>
      <c r="I435" s="219"/>
      <c r="J435" s="220">
        <f>ROUND(I435*H435,2)</f>
        <v>0</v>
      </c>
      <c r="K435" s="216" t="s">
        <v>161</v>
      </c>
      <c r="L435" s="46"/>
      <c r="M435" s="221" t="s">
        <v>19</v>
      </c>
      <c r="N435" s="222" t="s">
        <v>40</v>
      </c>
      <c r="O435" s="86"/>
      <c r="P435" s="223">
        <f>O435*H435</f>
        <v>0</v>
      </c>
      <c r="Q435" s="223">
        <v>0</v>
      </c>
      <c r="R435" s="223">
        <f>Q435*H435</f>
        <v>0</v>
      </c>
      <c r="S435" s="223">
        <v>0</v>
      </c>
      <c r="T435" s="224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5" t="s">
        <v>156</v>
      </c>
      <c r="AT435" s="225" t="s">
        <v>151</v>
      </c>
      <c r="AU435" s="225" t="s">
        <v>166</v>
      </c>
      <c r="AY435" s="19" t="s">
        <v>149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9" t="s">
        <v>76</v>
      </c>
      <c r="BK435" s="226">
        <f>ROUND(I435*H435,2)</f>
        <v>0</v>
      </c>
      <c r="BL435" s="19" t="s">
        <v>156</v>
      </c>
      <c r="BM435" s="225" t="s">
        <v>840</v>
      </c>
    </row>
    <row r="436" s="2" customFormat="1">
      <c r="A436" s="40"/>
      <c r="B436" s="41"/>
      <c r="C436" s="42"/>
      <c r="D436" s="227" t="s">
        <v>158</v>
      </c>
      <c r="E436" s="42"/>
      <c r="F436" s="228" t="s">
        <v>841</v>
      </c>
      <c r="G436" s="42"/>
      <c r="H436" s="42"/>
      <c r="I436" s="229"/>
      <c r="J436" s="42"/>
      <c r="K436" s="42"/>
      <c r="L436" s="46"/>
      <c r="M436" s="230"/>
      <c r="N436" s="231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158</v>
      </c>
      <c r="AU436" s="19" t="s">
        <v>166</v>
      </c>
    </row>
    <row r="437" s="2" customFormat="1">
      <c r="A437" s="40"/>
      <c r="B437" s="41"/>
      <c r="C437" s="42"/>
      <c r="D437" s="232" t="s">
        <v>164</v>
      </c>
      <c r="E437" s="42"/>
      <c r="F437" s="233" t="s">
        <v>842</v>
      </c>
      <c r="G437" s="42"/>
      <c r="H437" s="42"/>
      <c r="I437" s="229"/>
      <c r="J437" s="42"/>
      <c r="K437" s="42"/>
      <c r="L437" s="46"/>
      <c r="M437" s="230"/>
      <c r="N437" s="231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164</v>
      </c>
      <c r="AU437" s="19" t="s">
        <v>166</v>
      </c>
    </row>
    <row r="438" s="14" customFormat="1">
      <c r="A438" s="14"/>
      <c r="B438" s="259"/>
      <c r="C438" s="260"/>
      <c r="D438" s="227" t="s">
        <v>438</v>
      </c>
      <c r="E438" s="261" t="s">
        <v>19</v>
      </c>
      <c r="F438" s="262" t="s">
        <v>843</v>
      </c>
      <c r="G438" s="260"/>
      <c r="H438" s="263">
        <v>33480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9" t="s">
        <v>438</v>
      </c>
      <c r="AU438" s="269" t="s">
        <v>166</v>
      </c>
      <c r="AV438" s="14" t="s">
        <v>78</v>
      </c>
      <c r="AW438" s="14" t="s">
        <v>31</v>
      </c>
      <c r="AX438" s="14" t="s">
        <v>69</v>
      </c>
      <c r="AY438" s="269" t="s">
        <v>149</v>
      </c>
    </row>
    <row r="439" s="15" customFormat="1">
      <c r="A439" s="15"/>
      <c r="B439" s="270"/>
      <c r="C439" s="271"/>
      <c r="D439" s="227" t="s">
        <v>438</v>
      </c>
      <c r="E439" s="272" t="s">
        <v>19</v>
      </c>
      <c r="F439" s="273" t="s">
        <v>441</v>
      </c>
      <c r="G439" s="271"/>
      <c r="H439" s="274">
        <v>33480</v>
      </c>
      <c r="I439" s="275"/>
      <c r="J439" s="271"/>
      <c r="K439" s="271"/>
      <c r="L439" s="276"/>
      <c r="M439" s="277"/>
      <c r="N439" s="278"/>
      <c r="O439" s="278"/>
      <c r="P439" s="278"/>
      <c r="Q439" s="278"/>
      <c r="R439" s="278"/>
      <c r="S439" s="278"/>
      <c r="T439" s="279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0" t="s">
        <v>438</v>
      </c>
      <c r="AU439" s="280" t="s">
        <v>166</v>
      </c>
      <c r="AV439" s="15" t="s">
        <v>166</v>
      </c>
      <c r="AW439" s="15" t="s">
        <v>31</v>
      </c>
      <c r="AX439" s="15" t="s">
        <v>76</v>
      </c>
      <c r="AY439" s="280" t="s">
        <v>149</v>
      </c>
    </row>
    <row r="440" s="2" customFormat="1" ht="37.8" customHeight="1">
      <c r="A440" s="40"/>
      <c r="B440" s="41"/>
      <c r="C440" s="214" t="s">
        <v>366</v>
      </c>
      <c r="D440" s="214" t="s">
        <v>151</v>
      </c>
      <c r="E440" s="215" t="s">
        <v>844</v>
      </c>
      <c r="F440" s="216" t="s">
        <v>845</v>
      </c>
      <c r="G440" s="217" t="s">
        <v>320</v>
      </c>
      <c r="H440" s="218">
        <v>372</v>
      </c>
      <c r="I440" s="219"/>
      <c r="J440" s="220">
        <f>ROUND(I440*H440,2)</f>
        <v>0</v>
      </c>
      <c r="K440" s="216" t="s">
        <v>161</v>
      </c>
      <c r="L440" s="46"/>
      <c r="M440" s="221" t="s">
        <v>19</v>
      </c>
      <c r="N440" s="222" t="s">
        <v>40</v>
      </c>
      <c r="O440" s="86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156</v>
      </c>
      <c r="AT440" s="225" t="s">
        <v>151</v>
      </c>
      <c r="AU440" s="225" t="s">
        <v>166</v>
      </c>
      <c r="AY440" s="19" t="s">
        <v>149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76</v>
      </c>
      <c r="BK440" s="226">
        <f>ROUND(I440*H440,2)</f>
        <v>0</v>
      </c>
      <c r="BL440" s="19" t="s">
        <v>156</v>
      </c>
      <c r="BM440" s="225" t="s">
        <v>846</v>
      </c>
    </row>
    <row r="441" s="2" customFormat="1">
      <c r="A441" s="40"/>
      <c r="B441" s="41"/>
      <c r="C441" s="42"/>
      <c r="D441" s="227" t="s">
        <v>158</v>
      </c>
      <c r="E441" s="42"/>
      <c r="F441" s="228" t="s">
        <v>847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158</v>
      </c>
      <c r="AU441" s="19" t="s">
        <v>166</v>
      </c>
    </row>
    <row r="442" s="2" customFormat="1">
      <c r="A442" s="40"/>
      <c r="B442" s="41"/>
      <c r="C442" s="42"/>
      <c r="D442" s="232" t="s">
        <v>164</v>
      </c>
      <c r="E442" s="42"/>
      <c r="F442" s="233" t="s">
        <v>848</v>
      </c>
      <c r="G442" s="42"/>
      <c r="H442" s="42"/>
      <c r="I442" s="229"/>
      <c r="J442" s="42"/>
      <c r="K442" s="42"/>
      <c r="L442" s="46"/>
      <c r="M442" s="230"/>
      <c r="N442" s="231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164</v>
      </c>
      <c r="AU442" s="19" t="s">
        <v>166</v>
      </c>
    </row>
    <row r="443" s="14" customFormat="1">
      <c r="A443" s="14"/>
      <c r="B443" s="259"/>
      <c r="C443" s="260"/>
      <c r="D443" s="227" t="s">
        <v>438</v>
      </c>
      <c r="E443" s="261" t="s">
        <v>19</v>
      </c>
      <c r="F443" s="262" t="s">
        <v>849</v>
      </c>
      <c r="G443" s="260"/>
      <c r="H443" s="263">
        <v>372</v>
      </c>
      <c r="I443" s="264"/>
      <c r="J443" s="260"/>
      <c r="K443" s="260"/>
      <c r="L443" s="265"/>
      <c r="M443" s="266"/>
      <c r="N443" s="267"/>
      <c r="O443" s="267"/>
      <c r="P443" s="267"/>
      <c r="Q443" s="267"/>
      <c r="R443" s="267"/>
      <c r="S443" s="267"/>
      <c r="T443" s="26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9" t="s">
        <v>438</v>
      </c>
      <c r="AU443" s="269" t="s">
        <v>166</v>
      </c>
      <c r="AV443" s="14" t="s">
        <v>78</v>
      </c>
      <c r="AW443" s="14" t="s">
        <v>31</v>
      </c>
      <c r="AX443" s="14" t="s">
        <v>76</v>
      </c>
      <c r="AY443" s="269" t="s">
        <v>149</v>
      </c>
    </row>
    <row r="444" s="2" customFormat="1" ht="33" customHeight="1">
      <c r="A444" s="40"/>
      <c r="B444" s="41"/>
      <c r="C444" s="214" t="s">
        <v>372</v>
      </c>
      <c r="D444" s="214" t="s">
        <v>151</v>
      </c>
      <c r="E444" s="215" t="s">
        <v>850</v>
      </c>
      <c r="F444" s="216" t="s">
        <v>851</v>
      </c>
      <c r="G444" s="217" t="s">
        <v>238</v>
      </c>
      <c r="H444" s="218">
        <v>1</v>
      </c>
      <c r="I444" s="219"/>
      <c r="J444" s="220">
        <f>ROUND(I444*H444,2)</f>
        <v>0</v>
      </c>
      <c r="K444" s="216" t="s">
        <v>161</v>
      </c>
      <c r="L444" s="46"/>
      <c r="M444" s="221" t="s">
        <v>19</v>
      </c>
      <c r="N444" s="222" t="s">
        <v>40</v>
      </c>
      <c r="O444" s="86"/>
      <c r="P444" s="223">
        <f>O444*H444</f>
        <v>0</v>
      </c>
      <c r="Q444" s="223">
        <v>0</v>
      </c>
      <c r="R444" s="223">
        <f>Q444*H444</f>
        <v>0</v>
      </c>
      <c r="S444" s="223">
        <v>0</v>
      </c>
      <c r="T444" s="224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5" t="s">
        <v>156</v>
      </c>
      <c r="AT444" s="225" t="s">
        <v>151</v>
      </c>
      <c r="AU444" s="225" t="s">
        <v>166</v>
      </c>
      <c r="AY444" s="19" t="s">
        <v>149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9" t="s">
        <v>76</v>
      </c>
      <c r="BK444" s="226">
        <f>ROUND(I444*H444,2)</f>
        <v>0</v>
      </c>
      <c r="BL444" s="19" t="s">
        <v>156</v>
      </c>
      <c r="BM444" s="225" t="s">
        <v>852</v>
      </c>
    </row>
    <row r="445" s="2" customFormat="1">
      <c r="A445" s="40"/>
      <c r="B445" s="41"/>
      <c r="C445" s="42"/>
      <c r="D445" s="227" t="s">
        <v>158</v>
      </c>
      <c r="E445" s="42"/>
      <c r="F445" s="228" t="s">
        <v>853</v>
      </c>
      <c r="G445" s="42"/>
      <c r="H445" s="42"/>
      <c r="I445" s="229"/>
      <c r="J445" s="42"/>
      <c r="K445" s="42"/>
      <c r="L445" s="46"/>
      <c r="M445" s="230"/>
      <c r="N445" s="231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158</v>
      </c>
      <c r="AU445" s="19" t="s">
        <v>166</v>
      </c>
    </row>
    <row r="446" s="2" customFormat="1">
      <c r="A446" s="40"/>
      <c r="B446" s="41"/>
      <c r="C446" s="42"/>
      <c r="D446" s="232" t="s">
        <v>164</v>
      </c>
      <c r="E446" s="42"/>
      <c r="F446" s="233" t="s">
        <v>854</v>
      </c>
      <c r="G446" s="42"/>
      <c r="H446" s="42"/>
      <c r="I446" s="229"/>
      <c r="J446" s="42"/>
      <c r="K446" s="42"/>
      <c r="L446" s="46"/>
      <c r="M446" s="230"/>
      <c r="N446" s="231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164</v>
      </c>
      <c r="AU446" s="19" t="s">
        <v>166</v>
      </c>
    </row>
    <row r="447" s="14" customFormat="1">
      <c r="A447" s="14"/>
      <c r="B447" s="259"/>
      <c r="C447" s="260"/>
      <c r="D447" s="227" t="s">
        <v>438</v>
      </c>
      <c r="E447" s="261" t="s">
        <v>19</v>
      </c>
      <c r="F447" s="262" t="s">
        <v>76</v>
      </c>
      <c r="G447" s="260"/>
      <c r="H447" s="263">
        <v>1</v>
      </c>
      <c r="I447" s="264"/>
      <c r="J447" s="260"/>
      <c r="K447" s="260"/>
      <c r="L447" s="265"/>
      <c r="M447" s="266"/>
      <c r="N447" s="267"/>
      <c r="O447" s="267"/>
      <c r="P447" s="267"/>
      <c r="Q447" s="267"/>
      <c r="R447" s="267"/>
      <c r="S447" s="267"/>
      <c r="T447" s="26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9" t="s">
        <v>438</v>
      </c>
      <c r="AU447" s="269" t="s">
        <v>166</v>
      </c>
      <c r="AV447" s="14" t="s">
        <v>78</v>
      </c>
      <c r="AW447" s="14" t="s">
        <v>31</v>
      </c>
      <c r="AX447" s="14" t="s">
        <v>76</v>
      </c>
      <c r="AY447" s="269" t="s">
        <v>149</v>
      </c>
    </row>
    <row r="448" s="2" customFormat="1" ht="33" customHeight="1">
      <c r="A448" s="40"/>
      <c r="B448" s="41"/>
      <c r="C448" s="214" t="s">
        <v>380</v>
      </c>
      <c r="D448" s="214" t="s">
        <v>151</v>
      </c>
      <c r="E448" s="215" t="s">
        <v>855</v>
      </c>
      <c r="F448" s="216" t="s">
        <v>856</v>
      </c>
      <c r="G448" s="217" t="s">
        <v>238</v>
      </c>
      <c r="H448" s="218">
        <v>120</v>
      </c>
      <c r="I448" s="219"/>
      <c r="J448" s="220">
        <f>ROUND(I448*H448,2)</f>
        <v>0</v>
      </c>
      <c r="K448" s="216" t="s">
        <v>161</v>
      </c>
      <c r="L448" s="46"/>
      <c r="M448" s="221" t="s">
        <v>19</v>
      </c>
      <c r="N448" s="222" t="s">
        <v>40</v>
      </c>
      <c r="O448" s="86"/>
      <c r="P448" s="223">
        <f>O448*H448</f>
        <v>0</v>
      </c>
      <c r="Q448" s="223">
        <v>0</v>
      </c>
      <c r="R448" s="223">
        <f>Q448*H448</f>
        <v>0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156</v>
      </c>
      <c r="AT448" s="225" t="s">
        <v>151</v>
      </c>
      <c r="AU448" s="225" t="s">
        <v>166</v>
      </c>
      <c r="AY448" s="19" t="s">
        <v>149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76</v>
      </c>
      <c r="BK448" s="226">
        <f>ROUND(I448*H448,2)</f>
        <v>0</v>
      </c>
      <c r="BL448" s="19" t="s">
        <v>156</v>
      </c>
      <c r="BM448" s="225" t="s">
        <v>857</v>
      </c>
    </row>
    <row r="449" s="2" customFormat="1">
      <c r="A449" s="40"/>
      <c r="B449" s="41"/>
      <c r="C449" s="42"/>
      <c r="D449" s="227" t="s">
        <v>158</v>
      </c>
      <c r="E449" s="42"/>
      <c r="F449" s="228" t="s">
        <v>858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158</v>
      </c>
      <c r="AU449" s="19" t="s">
        <v>166</v>
      </c>
    </row>
    <row r="450" s="2" customFormat="1">
      <c r="A450" s="40"/>
      <c r="B450" s="41"/>
      <c r="C450" s="42"/>
      <c r="D450" s="232" t="s">
        <v>164</v>
      </c>
      <c r="E450" s="42"/>
      <c r="F450" s="233" t="s">
        <v>859</v>
      </c>
      <c r="G450" s="42"/>
      <c r="H450" s="42"/>
      <c r="I450" s="229"/>
      <c r="J450" s="42"/>
      <c r="K450" s="42"/>
      <c r="L450" s="46"/>
      <c r="M450" s="230"/>
      <c r="N450" s="231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164</v>
      </c>
      <c r="AU450" s="19" t="s">
        <v>166</v>
      </c>
    </row>
    <row r="451" s="14" customFormat="1">
      <c r="A451" s="14"/>
      <c r="B451" s="259"/>
      <c r="C451" s="260"/>
      <c r="D451" s="227" t="s">
        <v>438</v>
      </c>
      <c r="E451" s="261" t="s">
        <v>19</v>
      </c>
      <c r="F451" s="262" t="s">
        <v>860</v>
      </c>
      <c r="G451" s="260"/>
      <c r="H451" s="263">
        <v>120</v>
      </c>
      <c r="I451" s="264"/>
      <c r="J451" s="260"/>
      <c r="K451" s="260"/>
      <c r="L451" s="265"/>
      <c r="M451" s="266"/>
      <c r="N451" s="267"/>
      <c r="O451" s="267"/>
      <c r="P451" s="267"/>
      <c r="Q451" s="267"/>
      <c r="R451" s="267"/>
      <c r="S451" s="267"/>
      <c r="T451" s="26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9" t="s">
        <v>438</v>
      </c>
      <c r="AU451" s="269" t="s">
        <v>166</v>
      </c>
      <c r="AV451" s="14" t="s">
        <v>78</v>
      </c>
      <c r="AW451" s="14" t="s">
        <v>31</v>
      </c>
      <c r="AX451" s="14" t="s">
        <v>76</v>
      </c>
      <c r="AY451" s="269" t="s">
        <v>149</v>
      </c>
    </row>
    <row r="452" s="2" customFormat="1" ht="33" customHeight="1">
      <c r="A452" s="40"/>
      <c r="B452" s="41"/>
      <c r="C452" s="214" t="s">
        <v>386</v>
      </c>
      <c r="D452" s="214" t="s">
        <v>151</v>
      </c>
      <c r="E452" s="215" t="s">
        <v>861</v>
      </c>
      <c r="F452" s="216" t="s">
        <v>862</v>
      </c>
      <c r="G452" s="217" t="s">
        <v>238</v>
      </c>
      <c r="H452" s="218">
        <v>90</v>
      </c>
      <c r="I452" s="219"/>
      <c r="J452" s="220">
        <f>ROUND(I452*H452,2)</f>
        <v>0</v>
      </c>
      <c r="K452" s="216" t="s">
        <v>161</v>
      </c>
      <c r="L452" s="46"/>
      <c r="M452" s="221" t="s">
        <v>19</v>
      </c>
      <c r="N452" s="222" t="s">
        <v>40</v>
      </c>
      <c r="O452" s="86"/>
      <c r="P452" s="223">
        <f>O452*H452</f>
        <v>0</v>
      </c>
      <c r="Q452" s="223">
        <v>0</v>
      </c>
      <c r="R452" s="223">
        <f>Q452*H452</f>
        <v>0</v>
      </c>
      <c r="S452" s="223">
        <v>0</v>
      </c>
      <c r="T452" s="22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5" t="s">
        <v>156</v>
      </c>
      <c r="AT452" s="225" t="s">
        <v>151</v>
      </c>
      <c r="AU452" s="225" t="s">
        <v>166</v>
      </c>
      <c r="AY452" s="19" t="s">
        <v>149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9" t="s">
        <v>76</v>
      </c>
      <c r="BK452" s="226">
        <f>ROUND(I452*H452,2)</f>
        <v>0</v>
      </c>
      <c r="BL452" s="19" t="s">
        <v>156</v>
      </c>
      <c r="BM452" s="225" t="s">
        <v>863</v>
      </c>
    </row>
    <row r="453" s="2" customFormat="1">
      <c r="A453" s="40"/>
      <c r="B453" s="41"/>
      <c r="C453" s="42"/>
      <c r="D453" s="227" t="s">
        <v>158</v>
      </c>
      <c r="E453" s="42"/>
      <c r="F453" s="228" t="s">
        <v>864</v>
      </c>
      <c r="G453" s="42"/>
      <c r="H453" s="42"/>
      <c r="I453" s="229"/>
      <c r="J453" s="42"/>
      <c r="K453" s="42"/>
      <c r="L453" s="46"/>
      <c r="M453" s="230"/>
      <c r="N453" s="231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158</v>
      </c>
      <c r="AU453" s="19" t="s">
        <v>166</v>
      </c>
    </row>
    <row r="454" s="2" customFormat="1">
      <c r="A454" s="40"/>
      <c r="B454" s="41"/>
      <c r="C454" s="42"/>
      <c r="D454" s="232" t="s">
        <v>164</v>
      </c>
      <c r="E454" s="42"/>
      <c r="F454" s="233" t="s">
        <v>865</v>
      </c>
      <c r="G454" s="42"/>
      <c r="H454" s="42"/>
      <c r="I454" s="229"/>
      <c r="J454" s="42"/>
      <c r="K454" s="42"/>
      <c r="L454" s="46"/>
      <c r="M454" s="230"/>
      <c r="N454" s="231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164</v>
      </c>
      <c r="AU454" s="19" t="s">
        <v>166</v>
      </c>
    </row>
    <row r="455" s="14" customFormat="1">
      <c r="A455" s="14"/>
      <c r="B455" s="259"/>
      <c r="C455" s="260"/>
      <c r="D455" s="227" t="s">
        <v>438</v>
      </c>
      <c r="E455" s="261" t="s">
        <v>19</v>
      </c>
      <c r="F455" s="262" t="s">
        <v>866</v>
      </c>
      <c r="G455" s="260"/>
      <c r="H455" s="263">
        <v>90</v>
      </c>
      <c r="I455" s="264"/>
      <c r="J455" s="260"/>
      <c r="K455" s="260"/>
      <c r="L455" s="265"/>
      <c r="M455" s="266"/>
      <c r="N455" s="267"/>
      <c r="O455" s="267"/>
      <c r="P455" s="267"/>
      <c r="Q455" s="267"/>
      <c r="R455" s="267"/>
      <c r="S455" s="267"/>
      <c r="T455" s="26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9" t="s">
        <v>438</v>
      </c>
      <c r="AU455" s="269" t="s">
        <v>166</v>
      </c>
      <c r="AV455" s="14" t="s">
        <v>78</v>
      </c>
      <c r="AW455" s="14" t="s">
        <v>31</v>
      </c>
      <c r="AX455" s="14" t="s">
        <v>76</v>
      </c>
      <c r="AY455" s="269" t="s">
        <v>149</v>
      </c>
    </row>
    <row r="456" s="2" customFormat="1" ht="37.8" customHeight="1">
      <c r="A456" s="40"/>
      <c r="B456" s="41"/>
      <c r="C456" s="214" t="s">
        <v>402</v>
      </c>
      <c r="D456" s="214" t="s">
        <v>151</v>
      </c>
      <c r="E456" s="215" t="s">
        <v>867</v>
      </c>
      <c r="F456" s="216" t="s">
        <v>868</v>
      </c>
      <c r="G456" s="217" t="s">
        <v>320</v>
      </c>
      <c r="H456" s="218">
        <v>10</v>
      </c>
      <c r="I456" s="219"/>
      <c r="J456" s="220">
        <f>ROUND(I456*H456,2)</f>
        <v>0</v>
      </c>
      <c r="K456" s="216" t="s">
        <v>161</v>
      </c>
      <c r="L456" s="46"/>
      <c r="M456" s="221" t="s">
        <v>19</v>
      </c>
      <c r="N456" s="222" t="s">
        <v>40</v>
      </c>
      <c r="O456" s="86"/>
      <c r="P456" s="223">
        <f>O456*H456</f>
        <v>0</v>
      </c>
      <c r="Q456" s="223">
        <v>0.00021000000000000001</v>
      </c>
      <c r="R456" s="223">
        <f>Q456*H456</f>
        <v>0.0021000000000000003</v>
      </c>
      <c r="S456" s="223">
        <v>0</v>
      </c>
      <c r="T456" s="22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5" t="s">
        <v>156</v>
      </c>
      <c r="AT456" s="225" t="s">
        <v>151</v>
      </c>
      <c r="AU456" s="225" t="s">
        <v>166</v>
      </c>
      <c r="AY456" s="19" t="s">
        <v>149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9" t="s">
        <v>76</v>
      </c>
      <c r="BK456" s="226">
        <f>ROUND(I456*H456,2)</f>
        <v>0</v>
      </c>
      <c r="BL456" s="19" t="s">
        <v>156</v>
      </c>
      <c r="BM456" s="225" t="s">
        <v>869</v>
      </c>
    </row>
    <row r="457" s="2" customFormat="1">
      <c r="A457" s="40"/>
      <c r="B457" s="41"/>
      <c r="C457" s="42"/>
      <c r="D457" s="227" t="s">
        <v>158</v>
      </c>
      <c r="E457" s="42"/>
      <c r="F457" s="228" t="s">
        <v>870</v>
      </c>
      <c r="G457" s="42"/>
      <c r="H457" s="42"/>
      <c r="I457" s="229"/>
      <c r="J457" s="42"/>
      <c r="K457" s="42"/>
      <c r="L457" s="46"/>
      <c r="M457" s="230"/>
      <c r="N457" s="231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158</v>
      </c>
      <c r="AU457" s="19" t="s">
        <v>166</v>
      </c>
    </row>
    <row r="458" s="2" customFormat="1">
      <c r="A458" s="40"/>
      <c r="B458" s="41"/>
      <c r="C458" s="42"/>
      <c r="D458" s="232" t="s">
        <v>164</v>
      </c>
      <c r="E458" s="42"/>
      <c r="F458" s="233" t="s">
        <v>871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164</v>
      </c>
      <c r="AU458" s="19" t="s">
        <v>166</v>
      </c>
    </row>
    <row r="459" s="14" customFormat="1">
      <c r="A459" s="14"/>
      <c r="B459" s="259"/>
      <c r="C459" s="260"/>
      <c r="D459" s="227" t="s">
        <v>438</v>
      </c>
      <c r="E459" s="261" t="s">
        <v>19</v>
      </c>
      <c r="F459" s="262" t="s">
        <v>178</v>
      </c>
      <c r="G459" s="260"/>
      <c r="H459" s="263">
        <v>10</v>
      </c>
      <c r="I459" s="264"/>
      <c r="J459" s="260"/>
      <c r="K459" s="260"/>
      <c r="L459" s="265"/>
      <c r="M459" s="266"/>
      <c r="N459" s="267"/>
      <c r="O459" s="267"/>
      <c r="P459" s="267"/>
      <c r="Q459" s="267"/>
      <c r="R459" s="267"/>
      <c r="S459" s="267"/>
      <c r="T459" s="26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9" t="s">
        <v>438</v>
      </c>
      <c r="AU459" s="269" t="s">
        <v>166</v>
      </c>
      <c r="AV459" s="14" t="s">
        <v>78</v>
      </c>
      <c r="AW459" s="14" t="s">
        <v>31</v>
      </c>
      <c r="AX459" s="14" t="s">
        <v>76</v>
      </c>
      <c r="AY459" s="269" t="s">
        <v>149</v>
      </c>
    </row>
    <row r="460" s="12" customFormat="1" ht="20.88" customHeight="1">
      <c r="A460" s="12"/>
      <c r="B460" s="198"/>
      <c r="C460" s="199"/>
      <c r="D460" s="200" t="s">
        <v>68</v>
      </c>
      <c r="E460" s="212" t="s">
        <v>872</v>
      </c>
      <c r="F460" s="212" t="s">
        <v>873</v>
      </c>
      <c r="G460" s="199"/>
      <c r="H460" s="199"/>
      <c r="I460" s="202"/>
      <c r="J460" s="213">
        <f>BK460</f>
        <v>0</v>
      </c>
      <c r="K460" s="199"/>
      <c r="L460" s="204"/>
      <c r="M460" s="205"/>
      <c r="N460" s="206"/>
      <c r="O460" s="206"/>
      <c r="P460" s="207">
        <f>SUM(P461:P484)</f>
        <v>0</v>
      </c>
      <c r="Q460" s="206"/>
      <c r="R460" s="207">
        <f>SUM(R461:R484)</f>
        <v>0.0048200000000000005</v>
      </c>
      <c r="S460" s="206"/>
      <c r="T460" s="208">
        <f>SUM(T461:T484)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9" t="s">
        <v>76</v>
      </c>
      <c r="AT460" s="210" t="s">
        <v>68</v>
      </c>
      <c r="AU460" s="210" t="s">
        <v>78</v>
      </c>
      <c r="AY460" s="209" t="s">
        <v>149</v>
      </c>
      <c r="BK460" s="211">
        <f>SUM(BK461:BK484)</f>
        <v>0</v>
      </c>
    </row>
    <row r="461" s="2" customFormat="1" ht="24.15" customHeight="1">
      <c r="A461" s="40"/>
      <c r="B461" s="41"/>
      <c r="C461" s="214" t="s">
        <v>408</v>
      </c>
      <c r="D461" s="214" t="s">
        <v>151</v>
      </c>
      <c r="E461" s="215" t="s">
        <v>874</v>
      </c>
      <c r="F461" s="216" t="s">
        <v>875</v>
      </c>
      <c r="G461" s="217" t="s">
        <v>320</v>
      </c>
      <c r="H461" s="218">
        <v>120.5</v>
      </c>
      <c r="I461" s="219"/>
      <c r="J461" s="220">
        <f>ROUND(I461*H461,2)</f>
        <v>0</v>
      </c>
      <c r="K461" s="216" t="s">
        <v>161</v>
      </c>
      <c r="L461" s="46"/>
      <c r="M461" s="221" t="s">
        <v>19</v>
      </c>
      <c r="N461" s="222" t="s">
        <v>40</v>
      </c>
      <c r="O461" s="86"/>
      <c r="P461" s="223">
        <f>O461*H461</f>
        <v>0</v>
      </c>
      <c r="Q461" s="223">
        <v>4.0000000000000003E-05</v>
      </c>
      <c r="R461" s="223">
        <f>Q461*H461</f>
        <v>0.0048200000000000005</v>
      </c>
      <c r="S461" s="223">
        <v>0</v>
      </c>
      <c r="T461" s="22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5" t="s">
        <v>156</v>
      </c>
      <c r="AT461" s="225" t="s">
        <v>151</v>
      </c>
      <c r="AU461" s="225" t="s">
        <v>166</v>
      </c>
      <c r="AY461" s="19" t="s">
        <v>149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9" t="s">
        <v>76</v>
      </c>
      <c r="BK461" s="226">
        <f>ROUND(I461*H461,2)</f>
        <v>0</v>
      </c>
      <c r="BL461" s="19" t="s">
        <v>156</v>
      </c>
      <c r="BM461" s="225" t="s">
        <v>876</v>
      </c>
    </row>
    <row r="462" s="2" customFormat="1">
      <c r="A462" s="40"/>
      <c r="B462" s="41"/>
      <c r="C462" s="42"/>
      <c r="D462" s="227" t="s">
        <v>158</v>
      </c>
      <c r="E462" s="42"/>
      <c r="F462" s="228" t="s">
        <v>877</v>
      </c>
      <c r="G462" s="42"/>
      <c r="H462" s="42"/>
      <c r="I462" s="229"/>
      <c r="J462" s="42"/>
      <c r="K462" s="42"/>
      <c r="L462" s="46"/>
      <c r="M462" s="230"/>
      <c r="N462" s="231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158</v>
      </c>
      <c r="AU462" s="19" t="s">
        <v>166</v>
      </c>
    </row>
    <row r="463" s="2" customFormat="1">
      <c r="A463" s="40"/>
      <c r="B463" s="41"/>
      <c r="C463" s="42"/>
      <c r="D463" s="232" t="s">
        <v>164</v>
      </c>
      <c r="E463" s="42"/>
      <c r="F463" s="233" t="s">
        <v>878</v>
      </c>
      <c r="G463" s="42"/>
      <c r="H463" s="42"/>
      <c r="I463" s="229"/>
      <c r="J463" s="42"/>
      <c r="K463" s="42"/>
      <c r="L463" s="46"/>
      <c r="M463" s="230"/>
      <c r="N463" s="231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164</v>
      </c>
      <c r="AU463" s="19" t="s">
        <v>166</v>
      </c>
    </row>
    <row r="464" s="13" customFormat="1">
      <c r="A464" s="13"/>
      <c r="B464" s="249"/>
      <c r="C464" s="250"/>
      <c r="D464" s="227" t="s">
        <v>438</v>
      </c>
      <c r="E464" s="251" t="s">
        <v>19</v>
      </c>
      <c r="F464" s="252" t="s">
        <v>879</v>
      </c>
      <c r="G464" s="250"/>
      <c r="H464" s="251" t="s">
        <v>19</v>
      </c>
      <c r="I464" s="253"/>
      <c r="J464" s="250"/>
      <c r="K464" s="250"/>
      <c r="L464" s="254"/>
      <c r="M464" s="255"/>
      <c r="N464" s="256"/>
      <c r="O464" s="256"/>
      <c r="P464" s="256"/>
      <c r="Q464" s="256"/>
      <c r="R464" s="256"/>
      <c r="S464" s="256"/>
      <c r="T464" s="25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8" t="s">
        <v>438</v>
      </c>
      <c r="AU464" s="258" t="s">
        <v>166</v>
      </c>
      <c r="AV464" s="13" t="s">
        <v>76</v>
      </c>
      <c r="AW464" s="13" t="s">
        <v>31</v>
      </c>
      <c r="AX464" s="13" t="s">
        <v>69</v>
      </c>
      <c r="AY464" s="258" t="s">
        <v>149</v>
      </c>
    </row>
    <row r="465" s="14" customFormat="1">
      <c r="A465" s="14"/>
      <c r="B465" s="259"/>
      <c r="C465" s="260"/>
      <c r="D465" s="227" t="s">
        <v>438</v>
      </c>
      <c r="E465" s="261" t="s">
        <v>19</v>
      </c>
      <c r="F465" s="262" t="s">
        <v>880</v>
      </c>
      <c r="G465" s="260"/>
      <c r="H465" s="263">
        <v>23</v>
      </c>
      <c r="I465" s="264"/>
      <c r="J465" s="260"/>
      <c r="K465" s="260"/>
      <c r="L465" s="265"/>
      <c r="M465" s="266"/>
      <c r="N465" s="267"/>
      <c r="O465" s="267"/>
      <c r="P465" s="267"/>
      <c r="Q465" s="267"/>
      <c r="R465" s="267"/>
      <c r="S465" s="267"/>
      <c r="T465" s="26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9" t="s">
        <v>438</v>
      </c>
      <c r="AU465" s="269" t="s">
        <v>166</v>
      </c>
      <c r="AV465" s="14" t="s">
        <v>78</v>
      </c>
      <c r="AW465" s="14" t="s">
        <v>31</v>
      </c>
      <c r="AX465" s="14" t="s">
        <v>69</v>
      </c>
      <c r="AY465" s="269" t="s">
        <v>149</v>
      </c>
    </row>
    <row r="466" s="14" customFormat="1">
      <c r="A466" s="14"/>
      <c r="B466" s="259"/>
      <c r="C466" s="260"/>
      <c r="D466" s="227" t="s">
        <v>438</v>
      </c>
      <c r="E466" s="261" t="s">
        <v>19</v>
      </c>
      <c r="F466" s="262" t="s">
        <v>881</v>
      </c>
      <c r="G466" s="260"/>
      <c r="H466" s="263">
        <v>8</v>
      </c>
      <c r="I466" s="264"/>
      <c r="J466" s="260"/>
      <c r="K466" s="260"/>
      <c r="L466" s="265"/>
      <c r="M466" s="266"/>
      <c r="N466" s="267"/>
      <c r="O466" s="267"/>
      <c r="P466" s="267"/>
      <c r="Q466" s="267"/>
      <c r="R466" s="267"/>
      <c r="S466" s="267"/>
      <c r="T466" s="26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9" t="s">
        <v>438</v>
      </c>
      <c r="AU466" s="269" t="s">
        <v>166</v>
      </c>
      <c r="AV466" s="14" t="s">
        <v>78</v>
      </c>
      <c r="AW466" s="14" t="s">
        <v>31</v>
      </c>
      <c r="AX466" s="14" t="s">
        <v>69</v>
      </c>
      <c r="AY466" s="269" t="s">
        <v>149</v>
      </c>
    </row>
    <row r="467" s="14" customFormat="1">
      <c r="A467" s="14"/>
      <c r="B467" s="259"/>
      <c r="C467" s="260"/>
      <c r="D467" s="227" t="s">
        <v>438</v>
      </c>
      <c r="E467" s="261" t="s">
        <v>19</v>
      </c>
      <c r="F467" s="262" t="s">
        <v>882</v>
      </c>
      <c r="G467" s="260"/>
      <c r="H467" s="263">
        <v>16.600000000000001</v>
      </c>
      <c r="I467" s="264"/>
      <c r="J467" s="260"/>
      <c r="K467" s="260"/>
      <c r="L467" s="265"/>
      <c r="M467" s="266"/>
      <c r="N467" s="267"/>
      <c r="O467" s="267"/>
      <c r="P467" s="267"/>
      <c r="Q467" s="267"/>
      <c r="R467" s="267"/>
      <c r="S467" s="267"/>
      <c r="T467" s="26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9" t="s">
        <v>438</v>
      </c>
      <c r="AU467" s="269" t="s">
        <v>166</v>
      </c>
      <c r="AV467" s="14" t="s">
        <v>78</v>
      </c>
      <c r="AW467" s="14" t="s">
        <v>31</v>
      </c>
      <c r="AX467" s="14" t="s">
        <v>69</v>
      </c>
      <c r="AY467" s="269" t="s">
        <v>149</v>
      </c>
    </row>
    <row r="468" s="14" customFormat="1">
      <c r="A468" s="14"/>
      <c r="B468" s="259"/>
      <c r="C468" s="260"/>
      <c r="D468" s="227" t="s">
        <v>438</v>
      </c>
      <c r="E468" s="261" t="s">
        <v>19</v>
      </c>
      <c r="F468" s="262" t="s">
        <v>883</v>
      </c>
      <c r="G468" s="260"/>
      <c r="H468" s="263">
        <v>8.5</v>
      </c>
      <c r="I468" s="264"/>
      <c r="J468" s="260"/>
      <c r="K468" s="260"/>
      <c r="L468" s="265"/>
      <c r="M468" s="266"/>
      <c r="N468" s="267"/>
      <c r="O468" s="267"/>
      <c r="P468" s="267"/>
      <c r="Q468" s="267"/>
      <c r="R468" s="267"/>
      <c r="S468" s="267"/>
      <c r="T468" s="26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9" t="s">
        <v>438</v>
      </c>
      <c r="AU468" s="269" t="s">
        <v>166</v>
      </c>
      <c r="AV468" s="14" t="s">
        <v>78</v>
      </c>
      <c r="AW468" s="14" t="s">
        <v>31</v>
      </c>
      <c r="AX468" s="14" t="s">
        <v>69</v>
      </c>
      <c r="AY468" s="269" t="s">
        <v>149</v>
      </c>
    </row>
    <row r="469" s="14" customFormat="1">
      <c r="A469" s="14"/>
      <c r="B469" s="259"/>
      <c r="C469" s="260"/>
      <c r="D469" s="227" t="s">
        <v>438</v>
      </c>
      <c r="E469" s="261" t="s">
        <v>19</v>
      </c>
      <c r="F469" s="262" t="s">
        <v>884</v>
      </c>
      <c r="G469" s="260"/>
      <c r="H469" s="263">
        <v>3.5</v>
      </c>
      <c r="I469" s="264"/>
      <c r="J469" s="260"/>
      <c r="K469" s="260"/>
      <c r="L469" s="265"/>
      <c r="M469" s="266"/>
      <c r="N469" s="267"/>
      <c r="O469" s="267"/>
      <c r="P469" s="267"/>
      <c r="Q469" s="267"/>
      <c r="R469" s="267"/>
      <c r="S469" s="267"/>
      <c r="T469" s="26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9" t="s">
        <v>438</v>
      </c>
      <c r="AU469" s="269" t="s">
        <v>166</v>
      </c>
      <c r="AV469" s="14" t="s">
        <v>78</v>
      </c>
      <c r="AW469" s="14" t="s">
        <v>31</v>
      </c>
      <c r="AX469" s="14" t="s">
        <v>69</v>
      </c>
      <c r="AY469" s="269" t="s">
        <v>149</v>
      </c>
    </row>
    <row r="470" s="15" customFormat="1">
      <c r="A470" s="15"/>
      <c r="B470" s="270"/>
      <c r="C470" s="271"/>
      <c r="D470" s="227" t="s">
        <v>438</v>
      </c>
      <c r="E470" s="272" t="s">
        <v>19</v>
      </c>
      <c r="F470" s="273" t="s">
        <v>441</v>
      </c>
      <c r="G470" s="271"/>
      <c r="H470" s="274">
        <v>59.600000000000001</v>
      </c>
      <c r="I470" s="275"/>
      <c r="J470" s="271"/>
      <c r="K470" s="271"/>
      <c r="L470" s="276"/>
      <c r="M470" s="277"/>
      <c r="N470" s="278"/>
      <c r="O470" s="278"/>
      <c r="P470" s="278"/>
      <c r="Q470" s="278"/>
      <c r="R470" s="278"/>
      <c r="S470" s="278"/>
      <c r="T470" s="279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0" t="s">
        <v>438</v>
      </c>
      <c r="AU470" s="280" t="s">
        <v>166</v>
      </c>
      <c r="AV470" s="15" t="s">
        <v>166</v>
      </c>
      <c r="AW470" s="15" t="s">
        <v>31</v>
      </c>
      <c r="AX470" s="15" t="s">
        <v>69</v>
      </c>
      <c r="AY470" s="280" t="s">
        <v>149</v>
      </c>
    </row>
    <row r="471" s="14" customFormat="1">
      <c r="A471" s="14"/>
      <c r="B471" s="259"/>
      <c r="C471" s="260"/>
      <c r="D471" s="227" t="s">
        <v>438</v>
      </c>
      <c r="E471" s="261" t="s">
        <v>19</v>
      </c>
      <c r="F471" s="262" t="s">
        <v>885</v>
      </c>
      <c r="G471" s="260"/>
      <c r="H471" s="263">
        <v>17.899999999999999</v>
      </c>
      <c r="I471" s="264"/>
      <c r="J471" s="260"/>
      <c r="K471" s="260"/>
      <c r="L471" s="265"/>
      <c r="M471" s="266"/>
      <c r="N471" s="267"/>
      <c r="O471" s="267"/>
      <c r="P471" s="267"/>
      <c r="Q471" s="267"/>
      <c r="R471" s="267"/>
      <c r="S471" s="267"/>
      <c r="T471" s="26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9" t="s">
        <v>438</v>
      </c>
      <c r="AU471" s="269" t="s">
        <v>166</v>
      </c>
      <c r="AV471" s="14" t="s">
        <v>78</v>
      </c>
      <c r="AW471" s="14" t="s">
        <v>31</v>
      </c>
      <c r="AX471" s="14" t="s">
        <v>69</v>
      </c>
      <c r="AY471" s="269" t="s">
        <v>149</v>
      </c>
    </row>
    <row r="472" s="14" customFormat="1">
      <c r="A472" s="14"/>
      <c r="B472" s="259"/>
      <c r="C472" s="260"/>
      <c r="D472" s="227" t="s">
        <v>438</v>
      </c>
      <c r="E472" s="261" t="s">
        <v>19</v>
      </c>
      <c r="F472" s="262" t="s">
        <v>886</v>
      </c>
      <c r="G472" s="260"/>
      <c r="H472" s="263">
        <v>9.8000000000000007</v>
      </c>
      <c r="I472" s="264"/>
      <c r="J472" s="260"/>
      <c r="K472" s="260"/>
      <c r="L472" s="265"/>
      <c r="M472" s="266"/>
      <c r="N472" s="267"/>
      <c r="O472" s="267"/>
      <c r="P472" s="267"/>
      <c r="Q472" s="267"/>
      <c r="R472" s="267"/>
      <c r="S472" s="267"/>
      <c r="T472" s="26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9" t="s">
        <v>438</v>
      </c>
      <c r="AU472" s="269" t="s">
        <v>166</v>
      </c>
      <c r="AV472" s="14" t="s">
        <v>78</v>
      </c>
      <c r="AW472" s="14" t="s">
        <v>31</v>
      </c>
      <c r="AX472" s="14" t="s">
        <v>69</v>
      </c>
      <c r="AY472" s="269" t="s">
        <v>149</v>
      </c>
    </row>
    <row r="473" s="14" customFormat="1">
      <c r="A473" s="14"/>
      <c r="B473" s="259"/>
      <c r="C473" s="260"/>
      <c r="D473" s="227" t="s">
        <v>438</v>
      </c>
      <c r="E473" s="261" t="s">
        <v>19</v>
      </c>
      <c r="F473" s="262" t="s">
        <v>887</v>
      </c>
      <c r="G473" s="260"/>
      <c r="H473" s="263">
        <v>4.5</v>
      </c>
      <c r="I473" s="264"/>
      <c r="J473" s="260"/>
      <c r="K473" s="260"/>
      <c r="L473" s="265"/>
      <c r="M473" s="266"/>
      <c r="N473" s="267"/>
      <c r="O473" s="267"/>
      <c r="P473" s="267"/>
      <c r="Q473" s="267"/>
      <c r="R473" s="267"/>
      <c r="S473" s="267"/>
      <c r="T473" s="26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9" t="s">
        <v>438</v>
      </c>
      <c r="AU473" s="269" t="s">
        <v>166</v>
      </c>
      <c r="AV473" s="14" t="s">
        <v>78</v>
      </c>
      <c r="AW473" s="14" t="s">
        <v>31</v>
      </c>
      <c r="AX473" s="14" t="s">
        <v>69</v>
      </c>
      <c r="AY473" s="269" t="s">
        <v>149</v>
      </c>
    </row>
    <row r="474" s="14" customFormat="1">
      <c r="A474" s="14"/>
      <c r="B474" s="259"/>
      <c r="C474" s="260"/>
      <c r="D474" s="227" t="s">
        <v>438</v>
      </c>
      <c r="E474" s="261" t="s">
        <v>19</v>
      </c>
      <c r="F474" s="262" t="s">
        <v>888</v>
      </c>
      <c r="G474" s="260"/>
      <c r="H474" s="263">
        <v>13</v>
      </c>
      <c r="I474" s="264"/>
      <c r="J474" s="260"/>
      <c r="K474" s="260"/>
      <c r="L474" s="265"/>
      <c r="M474" s="266"/>
      <c r="N474" s="267"/>
      <c r="O474" s="267"/>
      <c r="P474" s="267"/>
      <c r="Q474" s="267"/>
      <c r="R474" s="267"/>
      <c r="S474" s="267"/>
      <c r="T474" s="26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9" t="s">
        <v>438</v>
      </c>
      <c r="AU474" s="269" t="s">
        <v>166</v>
      </c>
      <c r="AV474" s="14" t="s">
        <v>78</v>
      </c>
      <c r="AW474" s="14" t="s">
        <v>31</v>
      </c>
      <c r="AX474" s="14" t="s">
        <v>69</v>
      </c>
      <c r="AY474" s="269" t="s">
        <v>149</v>
      </c>
    </row>
    <row r="475" s="14" customFormat="1">
      <c r="A475" s="14"/>
      <c r="B475" s="259"/>
      <c r="C475" s="260"/>
      <c r="D475" s="227" t="s">
        <v>438</v>
      </c>
      <c r="E475" s="261" t="s">
        <v>19</v>
      </c>
      <c r="F475" s="262" t="s">
        <v>889</v>
      </c>
      <c r="G475" s="260"/>
      <c r="H475" s="263">
        <v>2.8999999999999999</v>
      </c>
      <c r="I475" s="264"/>
      <c r="J475" s="260"/>
      <c r="K475" s="260"/>
      <c r="L475" s="265"/>
      <c r="M475" s="266"/>
      <c r="N475" s="267"/>
      <c r="O475" s="267"/>
      <c r="P475" s="267"/>
      <c r="Q475" s="267"/>
      <c r="R475" s="267"/>
      <c r="S475" s="267"/>
      <c r="T475" s="26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9" t="s">
        <v>438</v>
      </c>
      <c r="AU475" s="269" t="s">
        <v>166</v>
      </c>
      <c r="AV475" s="14" t="s">
        <v>78</v>
      </c>
      <c r="AW475" s="14" t="s">
        <v>31</v>
      </c>
      <c r="AX475" s="14" t="s">
        <v>69</v>
      </c>
      <c r="AY475" s="269" t="s">
        <v>149</v>
      </c>
    </row>
    <row r="476" s="14" customFormat="1">
      <c r="A476" s="14"/>
      <c r="B476" s="259"/>
      <c r="C476" s="260"/>
      <c r="D476" s="227" t="s">
        <v>438</v>
      </c>
      <c r="E476" s="261" t="s">
        <v>19</v>
      </c>
      <c r="F476" s="262" t="s">
        <v>890</v>
      </c>
      <c r="G476" s="260"/>
      <c r="H476" s="263">
        <v>2.7999999999999998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9" t="s">
        <v>438</v>
      </c>
      <c r="AU476" s="269" t="s">
        <v>166</v>
      </c>
      <c r="AV476" s="14" t="s">
        <v>78</v>
      </c>
      <c r="AW476" s="14" t="s">
        <v>31</v>
      </c>
      <c r="AX476" s="14" t="s">
        <v>69</v>
      </c>
      <c r="AY476" s="269" t="s">
        <v>149</v>
      </c>
    </row>
    <row r="477" s="14" customFormat="1">
      <c r="A477" s="14"/>
      <c r="B477" s="259"/>
      <c r="C477" s="260"/>
      <c r="D477" s="227" t="s">
        <v>438</v>
      </c>
      <c r="E477" s="261" t="s">
        <v>19</v>
      </c>
      <c r="F477" s="262" t="s">
        <v>891</v>
      </c>
      <c r="G477" s="260"/>
      <c r="H477" s="263">
        <v>10</v>
      </c>
      <c r="I477" s="264"/>
      <c r="J477" s="260"/>
      <c r="K477" s="260"/>
      <c r="L477" s="265"/>
      <c r="M477" s="266"/>
      <c r="N477" s="267"/>
      <c r="O477" s="267"/>
      <c r="P477" s="267"/>
      <c r="Q477" s="267"/>
      <c r="R477" s="267"/>
      <c r="S477" s="267"/>
      <c r="T477" s="26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9" t="s">
        <v>438</v>
      </c>
      <c r="AU477" s="269" t="s">
        <v>166</v>
      </c>
      <c r="AV477" s="14" t="s">
        <v>78</v>
      </c>
      <c r="AW477" s="14" t="s">
        <v>31</v>
      </c>
      <c r="AX477" s="14" t="s">
        <v>69</v>
      </c>
      <c r="AY477" s="269" t="s">
        <v>149</v>
      </c>
    </row>
    <row r="478" s="15" customFormat="1">
      <c r="A478" s="15"/>
      <c r="B478" s="270"/>
      <c r="C478" s="271"/>
      <c r="D478" s="227" t="s">
        <v>438</v>
      </c>
      <c r="E478" s="272" t="s">
        <v>19</v>
      </c>
      <c r="F478" s="273" t="s">
        <v>441</v>
      </c>
      <c r="G478" s="271"/>
      <c r="H478" s="274">
        <v>60.899999999999999</v>
      </c>
      <c r="I478" s="275"/>
      <c r="J478" s="271"/>
      <c r="K478" s="271"/>
      <c r="L478" s="276"/>
      <c r="M478" s="277"/>
      <c r="N478" s="278"/>
      <c r="O478" s="278"/>
      <c r="P478" s="278"/>
      <c r="Q478" s="278"/>
      <c r="R478" s="278"/>
      <c r="S478" s="278"/>
      <c r="T478" s="279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80" t="s">
        <v>438</v>
      </c>
      <c r="AU478" s="280" t="s">
        <v>166</v>
      </c>
      <c r="AV478" s="15" t="s">
        <v>166</v>
      </c>
      <c r="AW478" s="15" t="s">
        <v>31</v>
      </c>
      <c r="AX478" s="15" t="s">
        <v>69</v>
      </c>
      <c r="AY478" s="280" t="s">
        <v>149</v>
      </c>
    </row>
    <row r="479" s="16" customFormat="1">
      <c r="A479" s="16"/>
      <c r="B479" s="281"/>
      <c r="C479" s="282"/>
      <c r="D479" s="227" t="s">
        <v>438</v>
      </c>
      <c r="E479" s="283" t="s">
        <v>19</v>
      </c>
      <c r="F479" s="284" t="s">
        <v>446</v>
      </c>
      <c r="G479" s="282"/>
      <c r="H479" s="285">
        <v>120.5</v>
      </c>
      <c r="I479" s="286"/>
      <c r="J479" s="282"/>
      <c r="K479" s="282"/>
      <c r="L479" s="287"/>
      <c r="M479" s="288"/>
      <c r="N479" s="289"/>
      <c r="O479" s="289"/>
      <c r="P479" s="289"/>
      <c r="Q479" s="289"/>
      <c r="R479" s="289"/>
      <c r="S479" s="289"/>
      <c r="T479" s="290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91" t="s">
        <v>438</v>
      </c>
      <c r="AU479" s="291" t="s">
        <v>166</v>
      </c>
      <c r="AV479" s="16" t="s">
        <v>156</v>
      </c>
      <c r="AW479" s="16" t="s">
        <v>31</v>
      </c>
      <c r="AX479" s="16" t="s">
        <v>76</v>
      </c>
      <c r="AY479" s="291" t="s">
        <v>149</v>
      </c>
    </row>
    <row r="480" s="2" customFormat="1" ht="16.5" customHeight="1">
      <c r="A480" s="40"/>
      <c r="B480" s="41"/>
      <c r="C480" s="214" t="s">
        <v>396</v>
      </c>
      <c r="D480" s="214" t="s">
        <v>151</v>
      </c>
      <c r="E480" s="215" t="s">
        <v>892</v>
      </c>
      <c r="F480" s="216" t="s">
        <v>893</v>
      </c>
      <c r="G480" s="217" t="s">
        <v>320</v>
      </c>
      <c r="H480" s="218">
        <v>264.12</v>
      </c>
      <c r="I480" s="219"/>
      <c r="J480" s="220">
        <f>ROUND(I480*H480,2)</f>
        <v>0</v>
      </c>
      <c r="K480" s="216" t="s">
        <v>161</v>
      </c>
      <c r="L480" s="46"/>
      <c r="M480" s="221" t="s">
        <v>19</v>
      </c>
      <c r="N480" s="222" t="s">
        <v>40</v>
      </c>
      <c r="O480" s="86"/>
      <c r="P480" s="223">
        <f>O480*H480</f>
        <v>0</v>
      </c>
      <c r="Q480" s="223">
        <v>0</v>
      </c>
      <c r="R480" s="223">
        <f>Q480*H480</f>
        <v>0</v>
      </c>
      <c r="S480" s="223">
        <v>0</v>
      </c>
      <c r="T480" s="224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5" t="s">
        <v>156</v>
      </c>
      <c r="AT480" s="225" t="s">
        <v>151</v>
      </c>
      <c r="AU480" s="225" t="s">
        <v>166</v>
      </c>
      <c r="AY480" s="19" t="s">
        <v>149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9" t="s">
        <v>76</v>
      </c>
      <c r="BK480" s="226">
        <f>ROUND(I480*H480,2)</f>
        <v>0</v>
      </c>
      <c r="BL480" s="19" t="s">
        <v>156</v>
      </c>
      <c r="BM480" s="225" t="s">
        <v>894</v>
      </c>
    </row>
    <row r="481" s="2" customFormat="1">
      <c r="A481" s="40"/>
      <c r="B481" s="41"/>
      <c r="C481" s="42"/>
      <c r="D481" s="227" t="s">
        <v>158</v>
      </c>
      <c r="E481" s="42"/>
      <c r="F481" s="228" t="s">
        <v>895</v>
      </c>
      <c r="G481" s="42"/>
      <c r="H481" s="42"/>
      <c r="I481" s="229"/>
      <c r="J481" s="42"/>
      <c r="K481" s="42"/>
      <c r="L481" s="46"/>
      <c r="M481" s="230"/>
      <c r="N481" s="231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158</v>
      </c>
      <c r="AU481" s="19" t="s">
        <v>166</v>
      </c>
    </row>
    <row r="482" s="2" customFormat="1">
      <c r="A482" s="40"/>
      <c r="B482" s="41"/>
      <c r="C482" s="42"/>
      <c r="D482" s="232" t="s">
        <v>164</v>
      </c>
      <c r="E482" s="42"/>
      <c r="F482" s="233" t="s">
        <v>896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164</v>
      </c>
      <c r="AU482" s="19" t="s">
        <v>166</v>
      </c>
    </row>
    <row r="483" s="14" customFormat="1">
      <c r="A483" s="14"/>
      <c r="B483" s="259"/>
      <c r="C483" s="260"/>
      <c r="D483" s="227" t="s">
        <v>438</v>
      </c>
      <c r="E483" s="261" t="s">
        <v>19</v>
      </c>
      <c r="F483" s="262" t="s">
        <v>897</v>
      </c>
      <c r="G483" s="260"/>
      <c r="H483" s="263">
        <v>264.12</v>
      </c>
      <c r="I483" s="264"/>
      <c r="J483" s="260"/>
      <c r="K483" s="260"/>
      <c r="L483" s="265"/>
      <c r="M483" s="266"/>
      <c r="N483" s="267"/>
      <c r="O483" s="267"/>
      <c r="P483" s="267"/>
      <c r="Q483" s="267"/>
      <c r="R483" s="267"/>
      <c r="S483" s="267"/>
      <c r="T483" s="26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9" t="s">
        <v>438</v>
      </c>
      <c r="AU483" s="269" t="s">
        <v>166</v>
      </c>
      <c r="AV483" s="14" t="s">
        <v>78</v>
      </c>
      <c r="AW483" s="14" t="s">
        <v>31</v>
      </c>
      <c r="AX483" s="14" t="s">
        <v>69</v>
      </c>
      <c r="AY483" s="269" t="s">
        <v>149</v>
      </c>
    </row>
    <row r="484" s="15" customFormat="1">
      <c r="A484" s="15"/>
      <c r="B484" s="270"/>
      <c r="C484" s="271"/>
      <c r="D484" s="227" t="s">
        <v>438</v>
      </c>
      <c r="E484" s="272" t="s">
        <v>19</v>
      </c>
      <c r="F484" s="273" t="s">
        <v>441</v>
      </c>
      <c r="G484" s="271"/>
      <c r="H484" s="274">
        <v>264.12</v>
      </c>
      <c r="I484" s="275"/>
      <c r="J484" s="271"/>
      <c r="K484" s="271"/>
      <c r="L484" s="276"/>
      <c r="M484" s="277"/>
      <c r="N484" s="278"/>
      <c r="O484" s="278"/>
      <c r="P484" s="278"/>
      <c r="Q484" s="278"/>
      <c r="R484" s="278"/>
      <c r="S484" s="278"/>
      <c r="T484" s="279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0" t="s">
        <v>438</v>
      </c>
      <c r="AU484" s="280" t="s">
        <v>166</v>
      </c>
      <c r="AV484" s="15" t="s">
        <v>166</v>
      </c>
      <c r="AW484" s="15" t="s">
        <v>31</v>
      </c>
      <c r="AX484" s="15" t="s">
        <v>76</v>
      </c>
      <c r="AY484" s="280" t="s">
        <v>149</v>
      </c>
    </row>
    <row r="485" s="12" customFormat="1" ht="20.88" customHeight="1">
      <c r="A485" s="12"/>
      <c r="B485" s="198"/>
      <c r="C485" s="199"/>
      <c r="D485" s="200" t="s">
        <v>68</v>
      </c>
      <c r="E485" s="212" t="s">
        <v>898</v>
      </c>
      <c r="F485" s="212" t="s">
        <v>899</v>
      </c>
      <c r="G485" s="199"/>
      <c r="H485" s="199"/>
      <c r="I485" s="202"/>
      <c r="J485" s="213">
        <f>BK485</f>
        <v>0</v>
      </c>
      <c r="K485" s="199"/>
      <c r="L485" s="204"/>
      <c r="M485" s="205"/>
      <c r="N485" s="206"/>
      <c r="O485" s="206"/>
      <c r="P485" s="207">
        <f>SUM(P486:P526)</f>
        <v>0</v>
      </c>
      <c r="Q485" s="206"/>
      <c r="R485" s="207">
        <f>SUM(R486:R526)</f>
        <v>0</v>
      </c>
      <c r="S485" s="206"/>
      <c r="T485" s="208">
        <f>SUM(T486:T526)</f>
        <v>30.397467999999996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9" t="s">
        <v>76</v>
      </c>
      <c r="AT485" s="210" t="s">
        <v>68</v>
      </c>
      <c r="AU485" s="210" t="s">
        <v>78</v>
      </c>
      <c r="AY485" s="209" t="s">
        <v>149</v>
      </c>
      <c r="BK485" s="211">
        <f>SUM(BK486:BK526)</f>
        <v>0</v>
      </c>
    </row>
    <row r="486" s="2" customFormat="1" ht="21.75" customHeight="1">
      <c r="A486" s="40"/>
      <c r="B486" s="41"/>
      <c r="C486" s="214" t="s">
        <v>414</v>
      </c>
      <c r="D486" s="214" t="s">
        <v>151</v>
      </c>
      <c r="E486" s="215" t="s">
        <v>900</v>
      </c>
      <c r="F486" s="216" t="s">
        <v>901</v>
      </c>
      <c r="G486" s="217" t="s">
        <v>320</v>
      </c>
      <c r="H486" s="218">
        <v>5.4000000000000004</v>
      </c>
      <c r="I486" s="219"/>
      <c r="J486" s="220">
        <f>ROUND(I486*H486,2)</f>
        <v>0</v>
      </c>
      <c r="K486" s="216" t="s">
        <v>161</v>
      </c>
      <c r="L486" s="46"/>
      <c r="M486" s="221" t="s">
        <v>19</v>
      </c>
      <c r="N486" s="222" t="s">
        <v>40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0.13100000000000001</v>
      </c>
      <c r="T486" s="224">
        <f>S486*H486</f>
        <v>0.70740000000000003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156</v>
      </c>
      <c r="AT486" s="225" t="s">
        <v>151</v>
      </c>
      <c r="AU486" s="225" t="s">
        <v>166</v>
      </c>
      <c r="AY486" s="19" t="s">
        <v>149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76</v>
      </c>
      <c r="BK486" s="226">
        <f>ROUND(I486*H486,2)</f>
        <v>0</v>
      </c>
      <c r="BL486" s="19" t="s">
        <v>156</v>
      </c>
      <c r="BM486" s="225" t="s">
        <v>902</v>
      </c>
    </row>
    <row r="487" s="2" customFormat="1">
      <c r="A487" s="40"/>
      <c r="B487" s="41"/>
      <c r="C487" s="42"/>
      <c r="D487" s="227" t="s">
        <v>158</v>
      </c>
      <c r="E487" s="42"/>
      <c r="F487" s="228" t="s">
        <v>903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158</v>
      </c>
      <c r="AU487" s="19" t="s">
        <v>166</v>
      </c>
    </row>
    <row r="488" s="2" customFormat="1">
      <c r="A488" s="40"/>
      <c r="B488" s="41"/>
      <c r="C488" s="42"/>
      <c r="D488" s="232" t="s">
        <v>164</v>
      </c>
      <c r="E488" s="42"/>
      <c r="F488" s="233" t="s">
        <v>904</v>
      </c>
      <c r="G488" s="42"/>
      <c r="H488" s="42"/>
      <c r="I488" s="229"/>
      <c r="J488" s="42"/>
      <c r="K488" s="42"/>
      <c r="L488" s="46"/>
      <c r="M488" s="230"/>
      <c r="N488" s="231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164</v>
      </c>
      <c r="AU488" s="19" t="s">
        <v>166</v>
      </c>
    </row>
    <row r="489" s="14" customFormat="1">
      <c r="A489" s="14"/>
      <c r="B489" s="259"/>
      <c r="C489" s="260"/>
      <c r="D489" s="227" t="s">
        <v>438</v>
      </c>
      <c r="E489" s="261" t="s">
        <v>19</v>
      </c>
      <c r="F489" s="262" t="s">
        <v>905</v>
      </c>
      <c r="G489" s="260"/>
      <c r="H489" s="263">
        <v>5.4000000000000004</v>
      </c>
      <c r="I489" s="264"/>
      <c r="J489" s="260"/>
      <c r="K489" s="260"/>
      <c r="L489" s="265"/>
      <c r="M489" s="266"/>
      <c r="N489" s="267"/>
      <c r="O489" s="267"/>
      <c r="P489" s="267"/>
      <c r="Q489" s="267"/>
      <c r="R489" s="267"/>
      <c r="S489" s="267"/>
      <c r="T489" s="26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9" t="s">
        <v>438</v>
      </c>
      <c r="AU489" s="269" t="s">
        <v>166</v>
      </c>
      <c r="AV489" s="14" t="s">
        <v>78</v>
      </c>
      <c r="AW489" s="14" t="s">
        <v>31</v>
      </c>
      <c r="AX489" s="14" t="s">
        <v>69</v>
      </c>
      <c r="AY489" s="269" t="s">
        <v>149</v>
      </c>
    </row>
    <row r="490" s="15" customFormat="1">
      <c r="A490" s="15"/>
      <c r="B490" s="270"/>
      <c r="C490" s="271"/>
      <c r="D490" s="227" t="s">
        <v>438</v>
      </c>
      <c r="E490" s="272" t="s">
        <v>19</v>
      </c>
      <c r="F490" s="273" t="s">
        <v>441</v>
      </c>
      <c r="G490" s="271"/>
      <c r="H490" s="274">
        <v>5.4000000000000004</v>
      </c>
      <c r="I490" s="275"/>
      <c r="J490" s="271"/>
      <c r="K490" s="271"/>
      <c r="L490" s="276"/>
      <c r="M490" s="277"/>
      <c r="N490" s="278"/>
      <c r="O490" s="278"/>
      <c r="P490" s="278"/>
      <c r="Q490" s="278"/>
      <c r="R490" s="278"/>
      <c r="S490" s="278"/>
      <c r="T490" s="27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0" t="s">
        <v>438</v>
      </c>
      <c r="AU490" s="280" t="s">
        <v>166</v>
      </c>
      <c r="AV490" s="15" t="s">
        <v>166</v>
      </c>
      <c r="AW490" s="15" t="s">
        <v>31</v>
      </c>
      <c r="AX490" s="15" t="s">
        <v>76</v>
      </c>
      <c r="AY490" s="280" t="s">
        <v>149</v>
      </c>
    </row>
    <row r="491" s="2" customFormat="1" ht="24.15" customHeight="1">
      <c r="A491" s="40"/>
      <c r="B491" s="41"/>
      <c r="C491" s="214" t="s">
        <v>906</v>
      </c>
      <c r="D491" s="214" t="s">
        <v>151</v>
      </c>
      <c r="E491" s="215" t="s">
        <v>907</v>
      </c>
      <c r="F491" s="216" t="s">
        <v>908</v>
      </c>
      <c r="G491" s="217" t="s">
        <v>154</v>
      </c>
      <c r="H491" s="218">
        <v>13.462999999999999</v>
      </c>
      <c r="I491" s="219"/>
      <c r="J491" s="220">
        <f>ROUND(I491*H491,2)</f>
        <v>0</v>
      </c>
      <c r="K491" s="216" t="s">
        <v>161</v>
      </c>
      <c r="L491" s="46"/>
      <c r="M491" s="221" t="s">
        <v>19</v>
      </c>
      <c r="N491" s="222" t="s">
        <v>40</v>
      </c>
      <c r="O491" s="86"/>
      <c r="P491" s="223">
        <f>O491*H491</f>
        <v>0</v>
      </c>
      <c r="Q491" s="223">
        <v>0</v>
      </c>
      <c r="R491" s="223">
        <f>Q491*H491</f>
        <v>0</v>
      </c>
      <c r="S491" s="223">
        <v>1.95</v>
      </c>
      <c r="T491" s="224">
        <f>S491*H491</f>
        <v>26.252849999999999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5" t="s">
        <v>156</v>
      </c>
      <c r="AT491" s="225" t="s">
        <v>151</v>
      </c>
      <c r="AU491" s="225" t="s">
        <v>166</v>
      </c>
      <c r="AY491" s="19" t="s">
        <v>149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9" t="s">
        <v>76</v>
      </c>
      <c r="BK491" s="226">
        <f>ROUND(I491*H491,2)</f>
        <v>0</v>
      </c>
      <c r="BL491" s="19" t="s">
        <v>156</v>
      </c>
      <c r="BM491" s="225" t="s">
        <v>909</v>
      </c>
    </row>
    <row r="492" s="2" customFormat="1">
      <c r="A492" s="40"/>
      <c r="B492" s="41"/>
      <c r="C492" s="42"/>
      <c r="D492" s="227" t="s">
        <v>158</v>
      </c>
      <c r="E492" s="42"/>
      <c r="F492" s="228" t="s">
        <v>910</v>
      </c>
      <c r="G492" s="42"/>
      <c r="H492" s="42"/>
      <c r="I492" s="229"/>
      <c r="J492" s="42"/>
      <c r="K492" s="42"/>
      <c r="L492" s="46"/>
      <c r="M492" s="230"/>
      <c r="N492" s="231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158</v>
      </c>
      <c r="AU492" s="19" t="s">
        <v>166</v>
      </c>
    </row>
    <row r="493" s="2" customFormat="1">
      <c r="A493" s="40"/>
      <c r="B493" s="41"/>
      <c r="C493" s="42"/>
      <c r="D493" s="232" t="s">
        <v>164</v>
      </c>
      <c r="E493" s="42"/>
      <c r="F493" s="233" t="s">
        <v>911</v>
      </c>
      <c r="G493" s="42"/>
      <c r="H493" s="42"/>
      <c r="I493" s="229"/>
      <c r="J493" s="42"/>
      <c r="K493" s="42"/>
      <c r="L493" s="46"/>
      <c r="M493" s="230"/>
      <c r="N493" s="231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164</v>
      </c>
      <c r="AU493" s="19" t="s">
        <v>166</v>
      </c>
    </row>
    <row r="494" s="14" customFormat="1">
      <c r="A494" s="14"/>
      <c r="B494" s="259"/>
      <c r="C494" s="260"/>
      <c r="D494" s="227" t="s">
        <v>438</v>
      </c>
      <c r="E494" s="261" t="s">
        <v>19</v>
      </c>
      <c r="F494" s="262" t="s">
        <v>912</v>
      </c>
      <c r="G494" s="260"/>
      <c r="H494" s="263">
        <v>9.6959999999999997</v>
      </c>
      <c r="I494" s="264"/>
      <c r="J494" s="260"/>
      <c r="K494" s="260"/>
      <c r="L494" s="265"/>
      <c r="M494" s="266"/>
      <c r="N494" s="267"/>
      <c r="O494" s="267"/>
      <c r="P494" s="267"/>
      <c r="Q494" s="267"/>
      <c r="R494" s="267"/>
      <c r="S494" s="267"/>
      <c r="T494" s="26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9" t="s">
        <v>438</v>
      </c>
      <c r="AU494" s="269" t="s">
        <v>166</v>
      </c>
      <c r="AV494" s="14" t="s">
        <v>78</v>
      </c>
      <c r="AW494" s="14" t="s">
        <v>31</v>
      </c>
      <c r="AX494" s="14" t="s">
        <v>69</v>
      </c>
      <c r="AY494" s="269" t="s">
        <v>149</v>
      </c>
    </row>
    <row r="495" s="15" customFormat="1">
      <c r="A495" s="15"/>
      <c r="B495" s="270"/>
      <c r="C495" s="271"/>
      <c r="D495" s="227" t="s">
        <v>438</v>
      </c>
      <c r="E495" s="272" t="s">
        <v>19</v>
      </c>
      <c r="F495" s="273" t="s">
        <v>441</v>
      </c>
      <c r="G495" s="271"/>
      <c r="H495" s="274">
        <v>9.6959999999999997</v>
      </c>
      <c r="I495" s="275"/>
      <c r="J495" s="271"/>
      <c r="K495" s="271"/>
      <c r="L495" s="276"/>
      <c r="M495" s="277"/>
      <c r="N495" s="278"/>
      <c r="O495" s="278"/>
      <c r="P495" s="278"/>
      <c r="Q495" s="278"/>
      <c r="R495" s="278"/>
      <c r="S495" s="278"/>
      <c r="T495" s="279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80" t="s">
        <v>438</v>
      </c>
      <c r="AU495" s="280" t="s">
        <v>166</v>
      </c>
      <c r="AV495" s="15" t="s">
        <v>166</v>
      </c>
      <c r="AW495" s="15" t="s">
        <v>31</v>
      </c>
      <c r="AX495" s="15" t="s">
        <v>69</v>
      </c>
      <c r="AY495" s="280" t="s">
        <v>149</v>
      </c>
    </row>
    <row r="496" s="14" customFormat="1">
      <c r="A496" s="14"/>
      <c r="B496" s="259"/>
      <c r="C496" s="260"/>
      <c r="D496" s="227" t="s">
        <v>438</v>
      </c>
      <c r="E496" s="261" t="s">
        <v>19</v>
      </c>
      <c r="F496" s="262" t="s">
        <v>913</v>
      </c>
      <c r="G496" s="260"/>
      <c r="H496" s="263">
        <v>3.7669999999999999</v>
      </c>
      <c r="I496" s="264"/>
      <c r="J496" s="260"/>
      <c r="K496" s="260"/>
      <c r="L496" s="265"/>
      <c r="M496" s="266"/>
      <c r="N496" s="267"/>
      <c r="O496" s="267"/>
      <c r="P496" s="267"/>
      <c r="Q496" s="267"/>
      <c r="R496" s="267"/>
      <c r="S496" s="267"/>
      <c r="T496" s="26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9" t="s">
        <v>438</v>
      </c>
      <c r="AU496" s="269" t="s">
        <v>166</v>
      </c>
      <c r="AV496" s="14" t="s">
        <v>78</v>
      </c>
      <c r="AW496" s="14" t="s">
        <v>31</v>
      </c>
      <c r="AX496" s="14" t="s">
        <v>69</v>
      </c>
      <c r="AY496" s="269" t="s">
        <v>149</v>
      </c>
    </row>
    <row r="497" s="15" customFormat="1">
      <c r="A497" s="15"/>
      <c r="B497" s="270"/>
      <c r="C497" s="271"/>
      <c r="D497" s="227" t="s">
        <v>438</v>
      </c>
      <c r="E497" s="272" t="s">
        <v>19</v>
      </c>
      <c r="F497" s="273" t="s">
        <v>441</v>
      </c>
      <c r="G497" s="271"/>
      <c r="H497" s="274">
        <v>3.7669999999999999</v>
      </c>
      <c r="I497" s="275"/>
      <c r="J497" s="271"/>
      <c r="K497" s="271"/>
      <c r="L497" s="276"/>
      <c r="M497" s="277"/>
      <c r="N497" s="278"/>
      <c r="O497" s="278"/>
      <c r="P497" s="278"/>
      <c r="Q497" s="278"/>
      <c r="R497" s="278"/>
      <c r="S497" s="278"/>
      <c r="T497" s="279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80" t="s">
        <v>438</v>
      </c>
      <c r="AU497" s="280" t="s">
        <v>166</v>
      </c>
      <c r="AV497" s="15" t="s">
        <v>166</v>
      </c>
      <c r="AW497" s="15" t="s">
        <v>31</v>
      </c>
      <c r="AX497" s="15" t="s">
        <v>69</v>
      </c>
      <c r="AY497" s="280" t="s">
        <v>149</v>
      </c>
    </row>
    <row r="498" s="16" customFormat="1">
      <c r="A498" s="16"/>
      <c r="B498" s="281"/>
      <c r="C498" s="282"/>
      <c r="D498" s="227" t="s">
        <v>438</v>
      </c>
      <c r="E498" s="283" t="s">
        <v>19</v>
      </c>
      <c r="F498" s="284" t="s">
        <v>446</v>
      </c>
      <c r="G498" s="282"/>
      <c r="H498" s="285">
        <v>13.462999999999999</v>
      </c>
      <c r="I498" s="286"/>
      <c r="J498" s="282"/>
      <c r="K498" s="282"/>
      <c r="L498" s="287"/>
      <c r="M498" s="288"/>
      <c r="N498" s="289"/>
      <c r="O498" s="289"/>
      <c r="P498" s="289"/>
      <c r="Q498" s="289"/>
      <c r="R498" s="289"/>
      <c r="S498" s="289"/>
      <c r="T498" s="290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T498" s="291" t="s">
        <v>438</v>
      </c>
      <c r="AU498" s="291" t="s">
        <v>166</v>
      </c>
      <c r="AV498" s="16" t="s">
        <v>156</v>
      </c>
      <c r="AW498" s="16" t="s">
        <v>31</v>
      </c>
      <c r="AX498" s="16" t="s">
        <v>76</v>
      </c>
      <c r="AY498" s="291" t="s">
        <v>149</v>
      </c>
    </row>
    <row r="499" s="2" customFormat="1" ht="21.75" customHeight="1">
      <c r="A499" s="40"/>
      <c r="B499" s="41"/>
      <c r="C499" s="214" t="s">
        <v>914</v>
      </c>
      <c r="D499" s="214" t="s">
        <v>151</v>
      </c>
      <c r="E499" s="215" t="s">
        <v>915</v>
      </c>
      <c r="F499" s="216" t="s">
        <v>916</v>
      </c>
      <c r="G499" s="217" t="s">
        <v>154</v>
      </c>
      <c r="H499" s="218">
        <v>1.458</v>
      </c>
      <c r="I499" s="219"/>
      <c r="J499" s="220">
        <f>ROUND(I499*H499,2)</f>
        <v>0</v>
      </c>
      <c r="K499" s="216" t="s">
        <v>161</v>
      </c>
      <c r="L499" s="46"/>
      <c r="M499" s="221" t="s">
        <v>19</v>
      </c>
      <c r="N499" s="222" t="s">
        <v>40</v>
      </c>
      <c r="O499" s="86"/>
      <c r="P499" s="223">
        <f>O499*H499</f>
        <v>0</v>
      </c>
      <c r="Q499" s="223">
        <v>0</v>
      </c>
      <c r="R499" s="223">
        <f>Q499*H499</f>
        <v>0</v>
      </c>
      <c r="S499" s="223">
        <v>1.671</v>
      </c>
      <c r="T499" s="224">
        <f>S499*H499</f>
        <v>2.436318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156</v>
      </c>
      <c r="AT499" s="225" t="s">
        <v>151</v>
      </c>
      <c r="AU499" s="225" t="s">
        <v>166</v>
      </c>
      <c r="AY499" s="19" t="s">
        <v>149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76</v>
      </c>
      <c r="BK499" s="226">
        <f>ROUND(I499*H499,2)</f>
        <v>0</v>
      </c>
      <c r="BL499" s="19" t="s">
        <v>156</v>
      </c>
      <c r="BM499" s="225" t="s">
        <v>917</v>
      </c>
    </row>
    <row r="500" s="2" customFormat="1">
      <c r="A500" s="40"/>
      <c r="B500" s="41"/>
      <c r="C500" s="42"/>
      <c r="D500" s="227" t="s">
        <v>158</v>
      </c>
      <c r="E500" s="42"/>
      <c r="F500" s="228" t="s">
        <v>918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158</v>
      </c>
      <c r="AU500" s="19" t="s">
        <v>166</v>
      </c>
    </row>
    <row r="501" s="2" customFormat="1">
      <c r="A501" s="40"/>
      <c r="B501" s="41"/>
      <c r="C501" s="42"/>
      <c r="D501" s="232" t="s">
        <v>164</v>
      </c>
      <c r="E501" s="42"/>
      <c r="F501" s="233" t="s">
        <v>919</v>
      </c>
      <c r="G501" s="42"/>
      <c r="H501" s="42"/>
      <c r="I501" s="229"/>
      <c r="J501" s="42"/>
      <c r="K501" s="42"/>
      <c r="L501" s="46"/>
      <c r="M501" s="230"/>
      <c r="N501" s="231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164</v>
      </c>
      <c r="AU501" s="19" t="s">
        <v>166</v>
      </c>
    </row>
    <row r="502" s="14" customFormat="1">
      <c r="A502" s="14"/>
      <c r="B502" s="259"/>
      <c r="C502" s="260"/>
      <c r="D502" s="227" t="s">
        <v>438</v>
      </c>
      <c r="E502" s="261" t="s">
        <v>19</v>
      </c>
      <c r="F502" s="262" t="s">
        <v>920</v>
      </c>
      <c r="G502" s="260"/>
      <c r="H502" s="263">
        <v>1.458</v>
      </c>
      <c r="I502" s="264"/>
      <c r="J502" s="260"/>
      <c r="K502" s="260"/>
      <c r="L502" s="265"/>
      <c r="M502" s="266"/>
      <c r="N502" s="267"/>
      <c r="O502" s="267"/>
      <c r="P502" s="267"/>
      <c r="Q502" s="267"/>
      <c r="R502" s="267"/>
      <c r="S502" s="267"/>
      <c r="T502" s="26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9" t="s">
        <v>438</v>
      </c>
      <c r="AU502" s="269" t="s">
        <v>166</v>
      </c>
      <c r="AV502" s="14" t="s">
        <v>78</v>
      </c>
      <c r="AW502" s="14" t="s">
        <v>31</v>
      </c>
      <c r="AX502" s="14" t="s">
        <v>69</v>
      </c>
      <c r="AY502" s="269" t="s">
        <v>149</v>
      </c>
    </row>
    <row r="503" s="15" customFormat="1">
      <c r="A503" s="15"/>
      <c r="B503" s="270"/>
      <c r="C503" s="271"/>
      <c r="D503" s="227" t="s">
        <v>438</v>
      </c>
      <c r="E503" s="272" t="s">
        <v>19</v>
      </c>
      <c r="F503" s="273" t="s">
        <v>441</v>
      </c>
      <c r="G503" s="271"/>
      <c r="H503" s="274">
        <v>1.458</v>
      </c>
      <c r="I503" s="275"/>
      <c r="J503" s="271"/>
      <c r="K503" s="271"/>
      <c r="L503" s="276"/>
      <c r="M503" s="277"/>
      <c r="N503" s="278"/>
      <c r="O503" s="278"/>
      <c r="P503" s="278"/>
      <c r="Q503" s="278"/>
      <c r="R503" s="278"/>
      <c r="S503" s="278"/>
      <c r="T503" s="27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80" t="s">
        <v>438</v>
      </c>
      <c r="AU503" s="280" t="s">
        <v>166</v>
      </c>
      <c r="AV503" s="15" t="s">
        <v>166</v>
      </c>
      <c r="AW503" s="15" t="s">
        <v>31</v>
      </c>
      <c r="AX503" s="15" t="s">
        <v>76</v>
      </c>
      <c r="AY503" s="280" t="s">
        <v>149</v>
      </c>
    </row>
    <row r="504" s="2" customFormat="1" ht="24.15" customHeight="1">
      <c r="A504" s="40"/>
      <c r="B504" s="41"/>
      <c r="C504" s="214" t="s">
        <v>921</v>
      </c>
      <c r="D504" s="214" t="s">
        <v>151</v>
      </c>
      <c r="E504" s="215" t="s">
        <v>922</v>
      </c>
      <c r="F504" s="216" t="s">
        <v>923</v>
      </c>
      <c r="G504" s="217" t="s">
        <v>320</v>
      </c>
      <c r="H504" s="218">
        <v>0.90000000000000002</v>
      </c>
      <c r="I504" s="219"/>
      <c r="J504" s="220">
        <f>ROUND(I504*H504,2)</f>
        <v>0</v>
      </c>
      <c r="K504" s="216" t="s">
        <v>161</v>
      </c>
      <c r="L504" s="46"/>
      <c r="M504" s="221" t="s">
        <v>19</v>
      </c>
      <c r="N504" s="222" t="s">
        <v>40</v>
      </c>
      <c r="O504" s="86"/>
      <c r="P504" s="223">
        <f>O504*H504</f>
        <v>0</v>
      </c>
      <c r="Q504" s="223">
        <v>0</v>
      </c>
      <c r="R504" s="223">
        <f>Q504*H504</f>
        <v>0</v>
      </c>
      <c r="S504" s="223">
        <v>0.065000000000000002</v>
      </c>
      <c r="T504" s="224">
        <f>S504*H504</f>
        <v>0.058500000000000003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5" t="s">
        <v>156</v>
      </c>
      <c r="AT504" s="225" t="s">
        <v>151</v>
      </c>
      <c r="AU504" s="225" t="s">
        <v>166</v>
      </c>
      <c r="AY504" s="19" t="s">
        <v>149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9" t="s">
        <v>76</v>
      </c>
      <c r="BK504" s="226">
        <f>ROUND(I504*H504,2)</f>
        <v>0</v>
      </c>
      <c r="BL504" s="19" t="s">
        <v>156</v>
      </c>
      <c r="BM504" s="225" t="s">
        <v>924</v>
      </c>
    </row>
    <row r="505" s="2" customFormat="1">
      <c r="A505" s="40"/>
      <c r="B505" s="41"/>
      <c r="C505" s="42"/>
      <c r="D505" s="227" t="s">
        <v>158</v>
      </c>
      <c r="E505" s="42"/>
      <c r="F505" s="228" t="s">
        <v>925</v>
      </c>
      <c r="G505" s="42"/>
      <c r="H505" s="42"/>
      <c r="I505" s="229"/>
      <c r="J505" s="42"/>
      <c r="K505" s="42"/>
      <c r="L505" s="46"/>
      <c r="M505" s="230"/>
      <c r="N505" s="231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158</v>
      </c>
      <c r="AU505" s="19" t="s">
        <v>166</v>
      </c>
    </row>
    <row r="506" s="2" customFormat="1">
      <c r="A506" s="40"/>
      <c r="B506" s="41"/>
      <c r="C506" s="42"/>
      <c r="D506" s="232" t="s">
        <v>164</v>
      </c>
      <c r="E506" s="42"/>
      <c r="F506" s="233" t="s">
        <v>926</v>
      </c>
      <c r="G506" s="42"/>
      <c r="H506" s="42"/>
      <c r="I506" s="229"/>
      <c r="J506" s="42"/>
      <c r="K506" s="42"/>
      <c r="L506" s="46"/>
      <c r="M506" s="230"/>
      <c r="N506" s="231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164</v>
      </c>
      <c r="AU506" s="19" t="s">
        <v>166</v>
      </c>
    </row>
    <row r="507" s="14" customFormat="1">
      <c r="A507" s="14"/>
      <c r="B507" s="259"/>
      <c r="C507" s="260"/>
      <c r="D507" s="227" t="s">
        <v>438</v>
      </c>
      <c r="E507" s="261" t="s">
        <v>19</v>
      </c>
      <c r="F507" s="262" t="s">
        <v>927</v>
      </c>
      <c r="G507" s="260"/>
      <c r="H507" s="263">
        <v>0.90000000000000002</v>
      </c>
      <c r="I507" s="264"/>
      <c r="J507" s="260"/>
      <c r="K507" s="260"/>
      <c r="L507" s="265"/>
      <c r="M507" s="266"/>
      <c r="N507" s="267"/>
      <c r="O507" s="267"/>
      <c r="P507" s="267"/>
      <c r="Q507" s="267"/>
      <c r="R507" s="267"/>
      <c r="S507" s="267"/>
      <c r="T507" s="26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9" t="s">
        <v>438</v>
      </c>
      <c r="AU507" s="269" t="s">
        <v>166</v>
      </c>
      <c r="AV507" s="14" t="s">
        <v>78</v>
      </c>
      <c r="AW507" s="14" t="s">
        <v>31</v>
      </c>
      <c r="AX507" s="14" t="s">
        <v>69</v>
      </c>
      <c r="AY507" s="269" t="s">
        <v>149</v>
      </c>
    </row>
    <row r="508" s="15" customFormat="1">
      <c r="A508" s="15"/>
      <c r="B508" s="270"/>
      <c r="C508" s="271"/>
      <c r="D508" s="227" t="s">
        <v>438</v>
      </c>
      <c r="E508" s="272" t="s">
        <v>19</v>
      </c>
      <c r="F508" s="273" t="s">
        <v>441</v>
      </c>
      <c r="G508" s="271"/>
      <c r="H508" s="274">
        <v>0.90000000000000002</v>
      </c>
      <c r="I508" s="275"/>
      <c r="J508" s="271"/>
      <c r="K508" s="271"/>
      <c r="L508" s="276"/>
      <c r="M508" s="277"/>
      <c r="N508" s="278"/>
      <c r="O508" s="278"/>
      <c r="P508" s="278"/>
      <c r="Q508" s="278"/>
      <c r="R508" s="278"/>
      <c r="S508" s="278"/>
      <c r="T508" s="27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80" t="s">
        <v>438</v>
      </c>
      <c r="AU508" s="280" t="s">
        <v>166</v>
      </c>
      <c r="AV508" s="15" t="s">
        <v>166</v>
      </c>
      <c r="AW508" s="15" t="s">
        <v>31</v>
      </c>
      <c r="AX508" s="15" t="s">
        <v>76</v>
      </c>
      <c r="AY508" s="280" t="s">
        <v>149</v>
      </c>
    </row>
    <row r="509" s="2" customFormat="1" ht="21.75" customHeight="1">
      <c r="A509" s="40"/>
      <c r="B509" s="41"/>
      <c r="C509" s="214" t="s">
        <v>928</v>
      </c>
      <c r="D509" s="214" t="s">
        <v>151</v>
      </c>
      <c r="E509" s="215" t="s">
        <v>929</v>
      </c>
      <c r="F509" s="216" t="s">
        <v>930</v>
      </c>
      <c r="G509" s="217" t="s">
        <v>320</v>
      </c>
      <c r="H509" s="218">
        <v>12.4</v>
      </c>
      <c r="I509" s="219"/>
      <c r="J509" s="220">
        <f>ROUND(I509*H509,2)</f>
        <v>0</v>
      </c>
      <c r="K509" s="216" t="s">
        <v>161</v>
      </c>
      <c r="L509" s="46"/>
      <c r="M509" s="221" t="s">
        <v>19</v>
      </c>
      <c r="N509" s="222" t="s">
        <v>40</v>
      </c>
      <c r="O509" s="86"/>
      <c r="P509" s="223">
        <f>O509*H509</f>
        <v>0</v>
      </c>
      <c r="Q509" s="223">
        <v>0</v>
      </c>
      <c r="R509" s="223">
        <f>Q509*H509</f>
        <v>0</v>
      </c>
      <c r="S509" s="223">
        <v>0.075999999999999998</v>
      </c>
      <c r="T509" s="224">
        <f>S509*H509</f>
        <v>0.94240000000000002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25" t="s">
        <v>156</v>
      </c>
      <c r="AT509" s="225" t="s">
        <v>151</v>
      </c>
      <c r="AU509" s="225" t="s">
        <v>166</v>
      </c>
      <c r="AY509" s="19" t="s">
        <v>149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9" t="s">
        <v>76</v>
      </c>
      <c r="BK509" s="226">
        <f>ROUND(I509*H509,2)</f>
        <v>0</v>
      </c>
      <c r="BL509" s="19" t="s">
        <v>156</v>
      </c>
      <c r="BM509" s="225" t="s">
        <v>931</v>
      </c>
    </row>
    <row r="510" s="2" customFormat="1">
      <c r="A510" s="40"/>
      <c r="B510" s="41"/>
      <c r="C510" s="42"/>
      <c r="D510" s="227" t="s">
        <v>158</v>
      </c>
      <c r="E510" s="42"/>
      <c r="F510" s="228" t="s">
        <v>932</v>
      </c>
      <c r="G510" s="42"/>
      <c r="H510" s="42"/>
      <c r="I510" s="229"/>
      <c r="J510" s="42"/>
      <c r="K510" s="42"/>
      <c r="L510" s="46"/>
      <c r="M510" s="230"/>
      <c r="N510" s="231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158</v>
      </c>
      <c r="AU510" s="19" t="s">
        <v>166</v>
      </c>
    </row>
    <row r="511" s="2" customFormat="1">
      <c r="A511" s="40"/>
      <c r="B511" s="41"/>
      <c r="C511" s="42"/>
      <c r="D511" s="232" t="s">
        <v>164</v>
      </c>
      <c r="E511" s="42"/>
      <c r="F511" s="233" t="s">
        <v>933</v>
      </c>
      <c r="G511" s="42"/>
      <c r="H511" s="42"/>
      <c r="I511" s="229"/>
      <c r="J511" s="42"/>
      <c r="K511" s="42"/>
      <c r="L511" s="46"/>
      <c r="M511" s="230"/>
      <c r="N511" s="231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164</v>
      </c>
      <c r="AU511" s="19" t="s">
        <v>166</v>
      </c>
    </row>
    <row r="512" s="14" customFormat="1">
      <c r="A512" s="14"/>
      <c r="B512" s="259"/>
      <c r="C512" s="260"/>
      <c r="D512" s="227" t="s">
        <v>438</v>
      </c>
      <c r="E512" s="261" t="s">
        <v>19</v>
      </c>
      <c r="F512" s="262" t="s">
        <v>934</v>
      </c>
      <c r="G512" s="260"/>
      <c r="H512" s="263">
        <v>2</v>
      </c>
      <c r="I512" s="264"/>
      <c r="J512" s="260"/>
      <c r="K512" s="260"/>
      <c r="L512" s="265"/>
      <c r="M512" s="266"/>
      <c r="N512" s="267"/>
      <c r="O512" s="267"/>
      <c r="P512" s="267"/>
      <c r="Q512" s="267"/>
      <c r="R512" s="267"/>
      <c r="S512" s="267"/>
      <c r="T512" s="26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9" t="s">
        <v>438</v>
      </c>
      <c r="AU512" s="269" t="s">
        <v>166</v>
      </c>
      <c r="AV512" s="14" t="s">
        <v>78</v>
      </c>
      <c r="AW512" s="14" t="s">
        <v>31</v>
      </c>
      <c r="AX512" s="14" t="s">
        <v>69</v>
      </c>
      <c r="AY512" s="269" t="s">
        <v>149</v>
      </c>
    </row>
    <row r="513" s="15" customFormat="1">
      <c r="A513" s="15"/>
      <c r="B513" s="270"/>
      <c r="C513" s="271"/>
      <c r="D513" s="227" t="s">
        <v>438</v>
      </c>
      <c r="E513" s="272" t="s">
        <v>19</v>
      </c>
      <c r="F513" s="273" t="s">
        <v>441</v>
      </c>
      <c r="G513" s="271"/>
      <c r="H513" s="274">
        <v>2</v>
      </c>
      <c r="I513" s="275"/>
      <c r="J513" s="271"/>
      <c r="K513" s="271"/>
      <c r="L513" s="276"/>
      <c r="M513" s="277"/>
      <c r="N513" s="278"/>
      <c r="O513" s="278"/>
      <c r="P513" s="278"/>
      <c r="Q513" s="278"/>
      <c r="R513" s="278"/>
      <c r="S513" s="278"/>
      <c r="T513" s="27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80" t="s">
        <v>438</v>
      </c>
      <c r="AU513" s="280" t="s">
        <v>166</v>
      </c>
      <c r="AV513" s="15" t="s">
        <v>166</v>
      </c>
      <c r="AW513" s="15" t="s">
        <v>31</v>
      </c>
      <c r="AX513" s="15" t="s">
        <v>69</v>
      </c>
      <c r="AY513" s="280" t="s">
        <v>149</v>
      </c>
    </row>
    <row r="514" s="14" customFormat="1">
      <c r="A514" s="14"/>
      <c r="B514" s="259"/>
      <c r="C514" s="260"/>
      <c r="D514" s="227" t="s">
        <v>438</v>
      </c>
      <c r="E514" s="261" t="s">
        <v>19</v>
      </c>
      <c r="F514" s="262" t="s">
        <v>935</v>
      </c>
      <c r="G514" s="260"/>
      <c r="H514" s="263">
        <v>2.3999999999999999</v>
      </c>
      <c r="I514" s="264"/>
      <c r="J514" s="260"/>
      <c r="K514" s="260"/>
      <c r="L514" s="265"/>
      <c r="M514" s="266"/>
      <c r="N514" s="267"/>
      <c r="O514" s="267"/>
      <c r="P514" s="267"/>
      <c r="Q514" s="267"/>
      <c r="R514" s="267"/>
      <c r="S514" s="267"/>
      <c r="T514" s="26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9" t="s">
        <v>438</v>
      </c>
      <c r="AU514" s="269" t="s">
        <v>166</v>
      </c>
      <c r="AV514" s="14" t="s">
        <v>78</v>
      </c>
      <c r="AW514" s="14" t="s">
        <v>31</v>
      </c>
      <c r="AX514" s="14" t="s">
        <v>69</v>
      </c>
      <c r="AY514" s="269" t="s">
        <v>149</v>
      </c>
    </row>
    <row r="515" s="15" customFormat="1">
      <c r="A515" s="15"/>
      <c r="B515" s="270"/>
      <c r="C515" s="271"/>
      <c r="D515" s="227" t="s">
        <v>438</v>
      </c>
      <c r="E515" s="272" t="s">
        <v>19</v>
      </c>
      <c r="F515" s="273" t="s">
        <v>441</v>
      </c>
      <c r="G515" s="271"/>
      <c r="H515" s="274">
        <v>2.3999999999999999</v>
      </c>
      <c r="I515" s="275"/>
      <c r="J515" s="271"/>
      <c r="K515" s="271"/>
      <c r="L515" s="276"/>
      <c r="M515" s="277"/>
      <c r="N515" s="278"/>
      <c r="O515" s="278"/>
      <c r="P515" s="278"/>
      <c r="Q515" s="278"/>
      <c r="R515" s="278"/>
      <c r="S515" s="278"/>
      <c r="T515" s="279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80" t="s">
        <v>438</v>
      </c>
      <c r="AU515" s="280" t="s">
        <v>166</v>
      </c>
      <c r="AV515" s="15" t="s">
        <v>166</v>
      </c>
      <c r="AW515" s="15" t="s">
        <v>31</v>
      </c>
      <c r="AX515" s="15" t="s">
        <v>69</v>
      </c>
      <c r="AY515" s="280" t="s">
        <v>149</v>
      </c>
    </row>
    <row r="516" s="14" customFormat="1">
      <c r="A516" s="14"/>
      <c r="B516" s="259"/>
      <c r="C516" s="260"/>
      <c r="D516" s="227" t="s">
        <v>438</v>
      </c>
      <c r="E516" s="261" t="s">
        <v>19</v>
      </c>
      <c r="F516" s="262" t="s">
        <v>936</v>
      </c>
      <c r="G516" s="260"/>
      <c r="H516" s="263">
        <v>1.6000000000000001</v>
      </c>
      <c r="I516" s="264"/>
      <c r="J516" s="260"/>
      <c r="K516" s="260"/>
      <c r="L516" s="265"/>
      <c r="M516" s="266"/>
      <c r="N516" s="267"/>
      <c r="O516" s="267"/>
      <c r="P516" s="267"/>
      <c r="Q516" s="267"/>
      <c r="R516" s="267"/>
      <c r="S516" s="267"/>
      <c r="T516" s="26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9" t="s">
        <v>438</v>
      </c>
      <c r="AU516" s="269" t="s">
        <v>166</v>
      </c>
      <c r="AV516" s="14" t="s">
        <v>78</v>
      </c>
      <c r="AW516" s="14" t="s">
        <v>31</v>
      </c>
      <c r="AX516" s="14" t="s">
        <v>69</v>
      </c>
      <c r="AY516" s="269" t="s">
        <v>149</v>
      </c>
    </row>
    <row r="517" s="15" customFormat="1">
      <c r="A517" s="15"/>
      <c r="B517" s="270"/>
      <c r="C517" s="271"/>
      <c r="D517" s="227" t="s">
        <v>438</v>
      </c>
      <c r="E517" s="272" t="s">
        <v>19</v>
      </c>
      <c r="F517" s="273" t="s">
        <v>441</v>
      </c>
      <c r="G517" s="271"/>
      <c r="H517" s="274">
        <v>1.6000000000000001</v>
      </c>
      <c r="I517" s="275"/>
      <c r="J517" s="271"/>
      <c r="K517" s="271"/>
      <c r="L517" s="276"/>
      <c r="M517" s="277"/>
      <c r="N517" s="278"/>
      <c r="O517" s="278"/>
      <c r="P517" s="278"/>
      <c r="Q517" s="278"/>
      <c r="R517" s="278"/>
      <c r="S517" s="278"/>
      <c r="T517" s="27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0" t="s">
        <v>438</v>
      </c>
      <c r="AU517" s="280" t="s">
        <v>166</v>
      </c>
      <c r="AV517" s="15" t="s">
        <v>166</v>
      </c>
      <c r="AW517" s="15" t="s">
        <v>31</v>
      </c>
      <c r="AX517" s="15" t="s">
        <v>69</v>
      </c>
      <c r="AY517" s="280" t="s">
        <v>149</v>
      </c>
    </row>
    <row r="518" s="14" customFormat="1">
      <c r="A518" s="14"/>
      <c r="B518" s="259"/>
      <c r="C518" s="260"/>
      <c r="D518" s="227" t="s">
        <v>438</v>
      </c>
      <c r="E518" s="261" t="s">
        <v>19</v>
      </c>
      <c r="F518" s="262" t="s">
        <v>937</v>
      </c>
      <c r="G518" s="260"/>
      <c r="H518" s="263">
        <v>1.6000000000000001</v>
      </c>
      <c r="I518" s="264"/>
      <c r="J518" s="260"/>
      <c r="K518" s="260"/>
      <c r="L518" s="265"/>
      <c r="M518" s="266"/>
      <c r="N518" s="267"/>
      <c r="O518" s="267"/>
      <c r="P518" s="267"/>
      <c r="Q518" s="267"/>
      <c r="R518" s="267"/>
      <c r="S518" s="267"/>
      <c r="T518" s="26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9" t="s">
        <v>438</v>
      </c>
      <c r="AU518" s="269" t="s">
        <v>166</v>
      </c>
      <c r="AV518" s="14" t="s">
        <v>78</v>
      </c>
      <c r="AW518" s="14" t="s">
        <v>31</v>
      </c>
      <c r="AX518" s="14" t="s">
        <v>69</v>
      </c>
      <c r="AY518" s="269" t="s">
        <v>149</v>
      </c>
    </row>
    <row r="519" s="15" customFormat="1">
      <c r="A519" s="15"/>
      <c r="B519" s="270"/>
      <c r="C519" s="271"/>
      <c r="D519" s="227" t="s">
        <v>438</v>
      </c>
      <c r="E519" s="272" t="s">
        <v>19</v>
      </c>
      <c r="F519" s="273" t="s">
        <v>441</v>
      </c>
      <c r="G519" s="271"/>
      <c r="H519" s="274">
        <v>1.6000000000000001</v>
      </c>
      <c r="I519" s="275"/>
      <c r="J519" s="271"/>
      <c r="K519" s="271"/>
      <c r="L519" s="276"/>
      <c r="M519" s="277"/>
      <c r="N519" s="278"/>
      <c r="O519" s="278"/>
      <c r="P519" s="278"/>
      <c r="Q519" s="278"/>
      <c r="R519" s="278"/>
      <c r="S519" s="278"/>
      <c r="T519" s="27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80" t="s">
        <v>438</v>
      </c>
      <c r="AU519" s="280" t="s">
        <v>166</v>
      </c>
      <c r="AV519" s="15" t="s">
        <v>166</v>
      </c>
      <c r="AW519" s="15" t="s">
        <v>31</v>
      </c>
      <c r="AX519" s="15" t="s">
        <v>69</v>
      </c>
      <c r="AY519" s="280" t="s">
        <v>149</v>
      </c>
    </row>
    <row r="520" s="14" customFormat="1">
      <c r="A520" s="14"/>
      <c r="B520" s="259"/>
      <c r="C520" s="260"/>
      <c r="D520" s="227" t="s">
        <v>438</v>
      </c>
      <c r="E520" s="261" t="s">
        <v>19</v>
      </c>
      <c r="F520" s="262" t="s">
        <v>938</v>
      </c>
      <c r="G520" s="260"/>
      <c r="H520" s="263">
        <v>1.6000000000000001</v>
      </c>
      <c r="I520" s="264"/>
      <c r="J520" s="260"/>
      <c r="K520" s="260"/>
      <c r="L520" s="265"/>
      <c r="M520" s="266"/>
      <c r="N520" s="267"/>
      <c r="O520" s="267"/>
      <c r="P520" s="267"/>
      <c r="Q520" s="267"/>
      <c r="R520" s="267"/>
      <c r="S520" s="267"/>
      <c r="T520" s="26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9" t="s">
        <v>438</v>
      </c>
      <c r="AU520" s="269" t="s">
        <v>166</v>
      </c>
      <c r="AV520" s="14" t="s">
        <v>78</v>
      </c>
      <c r="AW520" s="14" t="s">
        <v>31</v>
      </c>
      <c r="AX520" s="14" t="s">
        <v>69</v>
      </c>
      <c r="AY520" s="269" t="s">
        <v>149</v>
      </c>
    </row>
    <row r="521" s="15" customFormat="1">
      <c r="A521" s="15"/>
      <c r="B521" s="270"/>
      <c r="C521" s="271"/>
      <c r="D521" s="227" t="s">
        <v>438</v>
      </c>
      <c r="E521" s="272" t="s">
        <v>19</v>
      </c>
      <c r="F521" s="273" t="s">
        <v>441</v>
      </c>
      <c r="G521" s="271"/>
      <c r="H521" s="274">
        <v>1.6000000000000001</v>
      </c>
      <c r="I521" s="275"/>
      <c r="J521" s="271"/>
      <c r="K521" s="271"/>
      <c r="L521" s="276"/>
      <c r="M521" s="277"/>
      <c r="N521" s="278"/>
      <c r="O521" s="278"/>
      <c r="P521" s="278"/>
      <c r="Q521" s="278"/>
      <c r="R521" s="278"/>
      <c r="S521" s="278"/>
      <c r="T521" s="279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80" t="s">
        <v>438</v>
      </c>
      <c r="AU521" s="280" t="s">
        <v>166</v>
      </c>
      <c r="AV521" s="15" t="s">
        <v>166</v>
      </c>
      <c r="AW521" s="15" t="s">
        <v>31</v>
      </c>
      <c r="AX521" s="15" t="s">
        <v>69</v>
      </c>
      <c r="AY521" s="280" t="s">
        <v>149</v>
      </c>
    </row>
    <row r="522" s="14" customFormat="1">
      <c r="A522" s="14"/>
      <c r="B522" s="259"/>
      <c r="C522" s="260"/>
      <c r="D522" s="227" t="s">
        <v>438</v>
      </c>
      <c r="E522" s="261" t="s">
        <v>19</v>
      </c>
      <c r="F522" s="262" t="s">
        <v>939</v>
      </c>
      <c r="G522" s="260"/>
      <c r="H522" s="263">
        <v>1.6000000000000001</v>
      </c>
      <c r="I522" s="264"/>
      <c r="J522" s="260"/>
      <c r="K522" s="260"/>
      <c r="L522" s="265"/>
      <c r="M522" s="266"/>
      <c r="N522" s="267"/>
      <c r="O522" s="267"/>
      <c r="P522" s="267"/>
      <c r="Q522" s="267"/>
      <c r="R522" s="267"/>
      <c r="S522" s="267"/>
      <c r="T522" s="26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9" t="s">
        <v>438</v>
      </c>
      <c r="AU522" s="269" t="s">
        <v>166</v>
      </c>
      <c r="AV522" s="14" t="s">
        <v>78</v>
      </c>
      <c r="AW522" s="14" t="s">
        <v>31</v>
      </c>
      <c r="AX522" s="14" t="s">
        <v>69</v>
      </c>
      <c r="AY522" s="269" t="s">
        <v>149</v>
      </c>
    </row>
    <row r="523" s="15" customFormat="1">
      <c r="A523" s="15"/>
      <c r="B523" s="270"/>
      <c r="C523" s="271"/>
      <c r="D523" s="227" t="s">
        <v>438</v>
      </c>
      <c r="E523" s="272" t="s">
        <v>19</v>
      </c>
      <c r="F523" s="273" t="s">
        <v>441</v>
      </c>
      <c r="G523" s="271"/>
      <c r="H523" s="274">
        <v>1.6000000000000001</v>
      </c>
      <c r="I523" s="275"/>
      <c r="J523" s="271"/>
      <c r="K523" s="271"/>
      <c r="L523" s="276"/>
      <c r="M523" s="277"/>
      <c r="N523" s="278"/>
      <c r="O523" s="278"/>
      <c r="P523" s="278"/>
      <c r="Q523" s="278"/>
      <c r="R523" s="278"/>
      <c r="S523" s="278"/>
      <c r="T523" s="27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0" t="s">
        <v>438</v>
      </c>
      <c r="AU523" s="280" t="s">
        <v>166</v>
      </c>
      <c r="AV523" s="15" t="s">
        <v>166</v>
      </c>
      <c r="AW523" s="15" t="s">
        <v>31</v>
      </c>
      <c r="AX523" s="15" t="s">
        <v>69</v>
      </c>
      <c r="AY523" s="280" t="s">
        <v>149</v>
      </c>
    </row>
    <row r="524" s="14" customFormat="1">
      <c r="A524" s="14"/>
      <c r="B524" s="259"/>
      <c r="C524" s="260"/>
      <c r="D524" s="227" t="s">
        <v>438</v>
      </c>
      <c r="E524" s="261" t="s">
        <v>19</v>
      </c>
      <c r="F524" s="262" t="s">
        <v>940</v>
      </c>
      <c r="G524" s="260"/>
      <c r="H524" s="263">
        <v>1.6000000000000001</v>
      </c>
      <c r="I524" s="264"/>
      <c r="J524" s="260"/>
      <c r="K524" s="260"/>
      <c r="L524" s="265"/>
      <c r="M524" s="266"/>
      <c r="N524" s="267"/>
      <c r="O524" s="267"/>
      <c r="P524" s="267"/>
      <c r="Q524" s="267"/>
      <c r="R524" s="267"/>
      <c r="S524" s="267"/>
      <c r="T524" s="26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9" t="s">
        <v>438</v>
      </c>
      <c r="AU524" s="269" t="s">
        <v>166</v>
      </c>
      <c r="AV524" s="14" t="s">
        <v>78</v>
      </c>
      <c r="AW524" s="14" t="s">
        <v>31</v>
      </c>
      <c r="AX524" s="14" t="s">
        <v>69</v>
      </c>
      <c r="AY524" s="269" t="s">
        <v>149</v>
      </c>
    </row>
    <row r="525" s="15" customFormat="1">
      <c r="A525" s="15"/>
      <c r="B525" s="270"/>
      <c r="C525" s="271"/>
      <c r="D525" s="227" t="s">
        <v>438</v>
      </c>
      <c r="E525" s="272" t="s">
        <v>19</v>
      </c>
      <c r="F525" s="273" t="s">
        <v>441</v>
      </c>
      <c r="G525" s="271"/>
      <c r="H525" s="274">
        <v>1.6000000000000001</v>
      </c>
      <c r="I525" s="275"/>
      <c r="J525" s="271"/>
      <c r="K525" s="271"/>
      <c r="L525" s="276"/>
      <c r="M525" s="277"/>
      <c r="N525" s="278"/>
      <c r="O525" s="278"/>
      <c r="P525" s="278"/>
      <c r="Q525" s="278"/>
      <c r="R525" s="278"/>
      <c r="S525" s="278"/>
      <c r="T525" s="279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80" t="s">
        <v>438</v>
      </c>
      <c r="AU525" s="280" t="s">
        <v>166</v>
      </c>
      <c r="AV525" s="15" t="s">
        <v>166</v>
      </c>
      <c r="AW525" s="15" t="s">
        <v>31</v>
      </c>
      <c r="AX525" s="15" t="s">
        <v>69</v>
      </c>
      <c r="AY525" s="280" t="s">
        <v>149</v>
      </c>
    </row>
    <row r="526" s="16" customFormat="1">
      <c r="A526" s="16"/>
      <c r="B526" s="281"/>
      <c r="C526" s="282"/>
      <c r="D526" s="227" t="s">
        <v>438</v>
      </c>
      <c r="E526" s="283" t="s">
        <v>19</v>
      </c>
      <c r="F526" s="284" t="s">
        <v>446</v>
      </c>
      <c r="G526" s="282"/>
      <c r="H526" s="285">
        <v>12.399999999999999</v>
      </c>
      <c r="I526" s="286"/>
      <c r="J526" s="282"/>
      <c r="K526" s="282"/>
      <c r="L526" s="287"/>
      <c r="M526" s="288"/>
      <c r="N526" s="289"/>
      <c r="O526" s="289"/>
      <c r="P526" s="289"/>
      <c r="Q526" s="289"/>
      <c r="R526" s="289"/>
      <c r="S526" s="289"/>
      <c r="T526" s="290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91" t="s">
        <v>438</v>
      </c>
      <c r="AU526" s="291" t="s">
        <v>166</v>
      </c>
      <c r="AV526" s="16" t="s">
        <v>156</v>
      </c>
      <c r="AW526" s="16" t="s">
        <v>31</v>
      </c>
      <c r="AX526" s="16" t="s">
        <v>76</v>
      </c>
      <c r="AY526" s="291" t="s">
        <v>149</v>
      </c>
    </row>
    <row r="527" s="12" customFormat="1" ht="20.88" customHeight="1">
      <c r="A527" s="12"/>
      <c r="B527" s="198"/>
      <c r="C527" s="199"/>
      <c r="D527" s="200" t="s">
        <v>68</v>
      </c>
      <c r="E527" s="212" t="s">
        <v>941</v>
      </c>
      <c r="F527" s="212" t="s">
        <v>942</v>
      </c>
      <c r="G527" s="199"/>
      <c r="H527" s="199"/>
      <c r="I527" s="202"/>
      <c r="J527" s="213">
        <f>BK527</f>
        <v>0</v>
      </c>
      <c r="K527" s="199"/>
      <c r="L527" s="204"/>
      <c r="M527" s="205"/>
      <c r="N527" s="206"/>
      <c r="O527" s="206"/>
      <c r="P527" s="207">
        <f>SUM(P528:P629)</f>
        <v>0</v>
      </c>
      <c r="Q527" s="206"/>
      <c r="R527" s="207">
        <f>SUM(R528:R629)</f>
        <v>0</v>
      </c>
      <c r="S527" s="206"/>
      <c r="T527" s="208">
        <f>SUM(T528:T629)</f>
        <v>37.573430000000002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09" t="s">
        <v>76</v>
      </c>
      <c r="AT527" s="210" t="s">
        <v>68</v>
      </c>
      <c r="AU527" s="210" t="s">
        <v>78</v>
      </c>
      <c r="AY527" s="209" t="s">
        <v>149</v>
      </c>
      <c r="BK527" s="211">
        <f>SUM(BK528:BK629)</f>
        <v>0</v>
      </c>
    </row>
    <row r="528" s="2" customFormat="1" ht="24.15" customHeight="1">
      <c r="A528" s="40"/>
      <c r="B528" s="41"/>
      <c r="C528" s="214" t="s">
        <v>943</v>
      </c>
      <c r="D528" s="214" t="s">
        <v>151</v>
      </c>
      <c r="E528" s="215" t="s">
        <v>944</v>
      </c>
      <c r="F528" s="216" t="s">
        <v>945</v>
      </c>
      <c r="G528" s="217" t="s">
        <v>238</v>
      </c>
      <c r="H528" s="218">
        <v>1</v>
      </c>
      <c r="I528" s="219"/>
      <c r="J528" s="220">
        <f>ROUND(I528*H528,2)</f>
        <v>0</v>
      </c>
      <c r="K528" s="216" t="s">
        <v>161</v>
      </c>
      <c r="L528" s="46"/>
      <c r="M528" s="221" t="s">
        <v>19</v>
      </c>
      <c r="N528" s="222" t="s">
        <v>40</v>
      </c>
      <c r="O528" s="86"/>
      <c r="P528" s="223">
        <f>O528*H528</f>
        <v>0</v>
      </c>
      <c r="Q528" s="223">
        <v>0</v>
      </c>
      <c r="R528" s="223">
        <f>Q528*H528</f>
        <v>0</v>
      </c>
      <c r="S528" s="223">
        <v>0.025000000000000001</v>
      </c>
      <c r="T528" s="224">
        <f>S528*H528</f>
        <v>0.025000000000000001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5" t="s">
        <v>156</v>
      </c>
      <c r="AT528" s="225" t="s">
        <v>151</v>
      </c>
      <c r="AU528" s="225" t="s">
        <v>166</v>
      </c>
      <c r="AY528" s="19" t="s">
        <v>149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9" t="s">
        <v>76</v>
      </c>
      <c r="BK528" s="226">
        <f>ROUND(I528*H528,2)</f>
        <v>0</v>
      </c>
      <c r="BL528" s="19" t="s">
        <v>156</v>
      </c>
      <c r="BM528" s="225" t="s">
        <v>946</v>
      </c>
    </row>
    <row r="529" s="2" customFormat="1">
      <c r="A529" s="40"/>
      <c r="B529" s="41"/>
      <c r="C529" s="42"/>
      <c r="D529" s="227" t="s">
        <v>158</v>
      </c>
      <c r="E529" s="42"/>
      <c r="F529" s="228" t="s">
        <v>947</v>
      </c>
      <c r="G529" s="42"/>
      <c r="H529" s="42"/>
      <c r="I529" s="229"/>
      <c r="J529" s="42"/>
      <c r="K529" s="42"/>
      <c r="L529" s="46"/>
      <c r="M529" s="230"/>
      <c r="N529" s="231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158</v>
      </c>
      <c r="AU529" s="19" t="s">
        <v>166</v>
      </c>
    </row>
    <row r="530" s="2" customFormat="1">
      <c r="A530" s="40"/>
      <c r="B530" s="41"/>
      <c r="C530" s="42"/>
      <c r="D530" s="232" t="s">
        <v>164</v>
      </c>
      <c r="E530" s="42"/>
      <c r="F530" s="233" t="s">
        <v>948</v>
      </c>
      <c r="G530" s="42"/>
      <c r="H530" s="42"/>
      <c r="I530" s="229"/>
      <c r="J530" s="42"/>
      <c r="K530" s="42"/>
      <c r="L530" s="46"/>
      <c r="M530" s="230"/>
      <c r="N530" s="231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164</v>
      </c>
      <c r="AU530" s="19" t="s">
        <v>166</v>
      </c>
    </row>
    <row r="531" s="14" customFormat="1">
      <c r="A531" s="14"/>
      <c r="B531" s="259"/>
      <c r="C531" s="260"/>
      <c r="D531" s="227" t="s">
        <v>438</v>
      </c>
      <c r="E531" s="261" t="s">
        <v>19</v>
      </c>
      <c r="F531" s="262" t="s">
        <v>76</v>
      </c>
      <c r="G531" s="260"/>
      <c r="H531" s="263">
        <v>1</v>
      </c>
      <c r="I531" s="264"/>
      <c r="J531" s="260"/>
      <c r="K531" s="260"/>
      <c r="L531" s="265"/>
      <c r="M531" s="266"/>
      <c r="N531" s="267"/>
      <c r="O531" s="267"/>
      <c r="P531" s="267"/>
      <c r="Q531" s="267"/>
      <c r="R531" s="267"/>
      <c r="S531" s="267"/>
      <c r="T531" s="26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9" t="s">
        <v>438</v>
      </c>
      <c r="AU531" s="269" t="s">
        <v>166</v>
      </c>
      <c r="AV531" s="14" t="s">
        <v>78</v>
      </c>
      <c r="AW531" s="14" t="s">
        <v>31</v>
      </c>
      <c r="AX531" s="14" t="s">
        <v>76</v>
      </c>
      <c r="AY531" s="269" t="s">
        <v>149</v>
      </c>
    </row>
    <row r="532" s="2" customFormat="1" ht="24.15" customHeight="1">
      <c r="A532" s="40"/>
      <c r="B532" s="41"/>
      <c r="C532" s="214" t="s">
        <v>949</v>
      </c>
      <c r="D532" s="214" t="s">
        <v>151</v>
      </c>
      <c r="E532" s="215" t="s">
        <v>950</v>
      </c>
      <c r="F532" s="216" t="s">
        <v>951</v>
      </c>
      <c r="G532" s="217" t="s">
        <v>238</v>
      </c>
      <c r="H532" s="218">
        <v>1</v>
      </c>
      <c r="I532" s="219"/>
      <c r="J532" s="220">
        <f>ROUND(I532*H532,2)</f>
        <v>0</v>
      </c>
      <c r="K532" s="216" t="s">
        <v>161</v>
      </c>
      <c r="L532" s="46"/>
      <c r="M532" s="221" t="s">
        <v>19</v>
      </c>
      <c r="N532" s="222" t="s">
        <v>40</v>
      </c>
      <c r="O532" s="86"/>
      <c r="P532" s="223">
        <f>O532*H532</f>
        <v>0</v>
      </c>
      <c r="Q532" s="223">
        <v>0</v>
      </c>
      <c r="R532" s="223">
        <f>Q532*H532</f>
        <v>0</v>
      </c>
      <c r="S532" s="223">
        <v>0.069000000000000006</v>
      </c>
      <c r="T532" s="224">
        <f>S532*H532</f>
        <v>0.069000000000000006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5" t="s">
        <v>156</v>
      </c>
      <c r="AT532" s="225" t="s">
        <v>151</v>
      </c>
      <c r="AU532" s="225" t="s">
        <v>166</v>
      </c>
      <c r="AY532" s="19" t="s">
        <v>149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9" t="s">
        <v>76</v>
      </c>
      <c r="BK532" s="226">
        <f>ROUND(I532*H532,2)</f>
        <v>0</v>
      </c>
      <c r="BL532" s="19" t="s">
        <v>156</v>
      </c>
      <c r="BM532" s="225" t="s">
        <v>952</v>
      </c>
    </row>
    <row r="533" s="2" customFormat="1">
      <c r="A533" s="40"/>
      <c r="B533" s="41"/>
      <c r="C533" s="42"/>
      <c r="D533" s="227" t="s">
        <v>158</v>
      </c>
      <c r="E533" s="42"/>
      <c r="F533" s="228" t="s">
        <v>953</v>
      </c>
      <c r="G533" s="42"/>
      <c r="H533" s="42"/>
      <c r="I533" s="229"/>
      <c r="J533" s="42"/>
      <c r="K533" s="42"/>
      <c r="L533" s="46"/>
      <c r="M533" s="230"/>
      <c r="N533" s="231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158</v>
      </c>
      <c r="AU533" s="19" t="s">
        <v>166</v>
      </c>
    </row>
    <row r="534" s="2" customFormat="1">
      <c r="A534" s="40"/>
      <c r="B534" s="41"/>
      <c r="C534" s="42"/>
      <c r="D534" s="232" t="s">
        <v>164</v>
      </c>
      <c r="E534" s="42"/>
      <c r="F534" s="233" t="s">
        <v>954</v>
      </c>
      <c r="G534" s="42"/>
      <c r="H534" s="42"/>
      <c r="I534" s="229"/>
      <c r="J534" s="42"/>
      <c r="K534" s="42"/>
      <c r="L534" s="46"/>
      <c r="M534" s="230"/>
      <c r="N534" s="231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164</v>
      </c>
      <c r="AU534" s="19" t="s">
        <v>166</v>
      </c>
    </row>
    <row r="535" s="14" customFormat="1">
      <c r="A535" s="14"/>
      <c r="B535" s="259"/>
      <c r="C535" s="260"/>
      <c r="D535" s="227" t="s">
        <v>438</v>
      </c>
      <c r="E535" s="261" t="s">
        <v>19</v>
      </c>
      <c r="F535" s="262" t="s">
        <v>76</v>
      </c>
      <c r="G535" s="260"/>
      <c r="H535" s="263">
        <v>1</v>
      </c>
      <c r="I535" s="264"/>
      <c r="J535" s="260"/>
      <c r="K535" s="260"/>
      <c r="L535" s="265"/>
      <c r="M535" s="266"/>
      <c r="N535" s="267"/>
      <c r="O535" s="267"/>
      <c r="P535" s="267"/>
      <c r="Q535" s="267"/>
      <c r="R535" s="267"/>
      <c r="S535" s="267"/>
      <c r="T535" s="26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9" t="s">
        <v>438</v>
      </c>
      <c r="AU535" s="269" t="s">
        <v>166</v>
      </c>
      <c r="AV535" s="14" t="s">
        <v>78</v>
      </c>
      <c r="AW535" s="14" t="s">
        <v>31</v>
      </c>
      <c r="AX535" s="14" t="s">
        <v>76</v>
      </c>
      <c r="AY535" s="269" t="s">
        <v>149</v>
      </c>
    </row>
    <row r="536" s="2" customFormat="1" ht="24.15" customHeight="1">
      <c r="A536" s="40"/>
      <c r="B536" s="41"/>
      <c r="C536" s="214" t="s">
        <v>955</v>
      </c>
      <c r="D536" s="214" t="s">
        <v>151</v>
      </c>
      <c r="E536" s="215" t="s">
        <v>956</v>
      </c>
      <c r="F536" s="216" t="s">
        <v>957</v>
      </c>
      <c r="G536" s="217" t="s">
        <v>238</v>
      </c>
      <c r="H536" s="218">
        <v>3</v>
      </c>
      <c r="I536" s="219"/>
      <c r="J536" s="220">
        <f>ROUND(I536*H536,2)</f>
        <v>0</v>
      </c>
      <c r="K536" s="216" t="s">
        <v>161</v>
      </c>
      <c r="L536" s="46"/>
      <c r="M536" s="221" t="s">
        <v>19</v>
      </c>
      <c r="N536" s="222" t="s">
        <v>40</v>
      </c>
      <c r="O536" s="86"/>
      <c r="P536" s="223">
        <f>O536*H536</f>
        <v>0</v>
      </c>
      <c r="Q536" s="223">
        <v>0</v>
      </c>
      <c r="R536" s="223">
        <f>Q536*H536</f>
        <v>0</v>
      </c>
      <c r="S536" s="223">
        <v>0.34899999999999998</v>
      </c>
      <c r="T536" s="224">
        <f>S536*H536</f>
        <v>1.0469999999999999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5" t="s">
        <v>156</v>
      </c>
      <c r="AT536" s="225" t="s">
        <v>151</v>
      </c>
      <c r="AU536" s="225" t="s">
        <v>166</v>
      </c>
      <c r="AY536" s="19" t="s">
        <v>149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9" t="s">
        <v>76</v>
      </c>
      <c r="BK536" s="226">
        <f>ROUND(I536*H536,2)</f>
        <v>0</v>
      </c>
      <c r="BL536" s="19" t="s">
        <v>156</v>
      </c>
      <c r="BM536" s="225" t="s">
        <v>958</v>
      </c>
    </row>
    <row r="537" s="2" customFormat="1">
      <c r="A537" s="40"/>
      <c r="B537" s="41"/>
      <c r="C537" s="42"/>
      <c r="D537" s="227" t="s">
        <v>158</v>
      </c>
      <c r="E537" s="42"/>
      <c r="F537" s="228" t="s">
        <v>959</v>
      </c>
      <c r="G537" s="42"/>
      <c r="H537" s="42"/>
      <c r="I537" s="229"/>
      <c r="J537" s="42"/>
      <c r="K537" s="42"/>
      <c r="L537" s="46"/>
      <c r="M537" s="230"/>
      <c r="N537" s="231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158</v>
      </c>
      <c r="AU537" s="19" t="s">
        <v>166</v>
      </c>
    </row>
    <row r="538" s="2" customFormat="1">
      <c r="A538" s="40"/>
      <c r="B538" s="41"/>
      <c r="C538" s="42"/>
      <c r="D538" s="232" t="s">
        <v>164</v>
      </c>
      <c r="E538" s="42"/>
      <c r="F538" s="233" t="s">
        <v>960</v>
      </c>
      <c r="G538" s="42"/>
      <c r="H538" s="42"/>
      <c r="I538" s="229"/>
      <c r="J538" s="42"/>
      <c r="K538" s="42"/>
      <c r="L538" s="46"/>
      <c r="M538" s="230"/>
      <c r="N538" s="231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164</v>
      </c>
      <c r="AU538" s="19" t="s">
        <v>166</v>
      </c>
    </row>
    <row r="539" s="14" customFormat="1">
      <c r="A539" s="14"/>
      <c r="B539" s="259"/>
      <c r="C539" s="260"/>
      <c r="D539" s="227" t="s">
        <v>438</v>
      </c>
      <c r="E539" s="261" t="s">
        <v>19</v>
      </c>
      <c r="F539" s="262" t="s">
        <v>961</v>
      </c>
      <c r="G539" s="260"/>
      <c r="H539" s="263">
        <v>2</v>
      </c>
      <c r="I539" s="264"/>
      <c r="J539" s="260"/>
      <c r="K539" s="260"/>
      <c r="L539" s="265"/>
      <c r="M539" s="266"/>
      <c r="N539" s="267"/>
      <c r="O539" s="267"/>
      <c r="P539" s="267"/>
      <c r="Q539" s="267"/>
      <c r="R539" s="267"/>
      <c r="S539" s="267"/>
      <c r="T539" s="26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9" t="s">
        <v>438</v>
      </c>
      <c r="AU539" s="269" t="s">
        <v>166</v>
      </c>
      <c r="AV539" s="14" t="s">
        <v>78</v>
      </c>
      <c r="AW539" s="14" t="s">
        <v>31</v>
      </c>
      <c r="AX539" s="14" t="s">
        <v>69</v>
      </c>
      <c r="AY539" s="269" t="s">
        <v>149</v>
      </c>
    </row>
    <row r="540" s="15" customFormat="1">
      <c r="A540" s="15"/>
      <c r="B540" s="270"/>
      <c r="C540" s="271"/>
      <c r="D540" s="227" t="s">
        <v>438</v>
      </c>
      <c r="E540" s="272" t="s">
        <v>19</v>
      </c>
      <c r="F540" s="273" t="s">
        <v>441</v>
      </c>
      <c r="G540" s="271"/>
      <c r="H540" s="274">
        <v>2</v>
      </c>
      <c r="I540" s="275"/>
      <c r="J540" s="271"/>
      <c r="K540" s="271"/>
      <c r="L540" s="276"/>
      <c r="M540" s="277"/>
      <c r="N540" s="278"/>
      <c r="O540" s="278"/>
      <c r="P540" s="278"/>
      <c r="Q540" s="278"/>
      <c r="R540" s="278"/>
      <c r="S540" s="278"/>
      <c r="T540" s="279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80" t="s">
        <v>438</v>
      </c>
      <c r="AU540" s="280" t="s">
        <v>166</v>
      </c>
      <c r="AV540" s="15" t="s">
        <v>166</v>
      </c>
      <c r="AW540" s="15" t="s">
        <v>31</v>
      </c>
      <c r="AX540" s="15" t="s">
        <v>69</v>
      </c>
      <c r="AY540" s="280" t="s">
        <v>149</v>
      </c>
    </row>
    <row r="541" s="14" customFormat="1">
      <c r="A541" s="14"/>
      <c r="B541" s="259"/>
      <c r="C541" s="260"/>
      <c r="D541" s="227" t="s">
        <v>438</v>
      </c>
      <c r="E541" s="261" t="s">
        <v>19</v>
      </c>
      <c r="F541" s="262" t="s">
        <v>962</v>
      </c>
      <c r="G541" s="260"/>
      <c r="H541" s="263">
        <v>1</v>
      </c>
      <c r="I541" s="264"/>
      <c r="J541" s="260"/>
      <c r="K541" s="260"/>
      <c r="L541" s="265"/>
      <c r="M541" s="266"/>
      <c r="N541" s="267"/>
      <c r="O541" s="267"/>
      <c r="P541" s="267"/>
      <c r="Q541" s="267"/>
      <c r="R541" s="267"/>
      <c r="S541" s="267"/>
      <c r="T541" s="26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9" t="s">
        <v>438</v>
      </c>
      <c r="AU541" s="269" t="s">
        <v>166</v>
      </c>
      <c r="AV541" s="14" t="s">
        <v>78</v>
      </c>
      <c r="AW541" s="14" t="s">
        <v>31</v>
      </c>
      <c r="AX541" s="14" t="s">
        <v>69</v>
      </c>
      <c r="AY541" s="269" t="s">
        <v>149</v>
      </c>
    </row>
    <row r="542" s="15" customFormat="1">
      <c r="A542" s="15"/>
      <c r="B542" s="270"/>
      <c r="C542" s="271"/>
      <c r="D542" s="227" t="s">
        <v>438</v>
      </c>
      <c r="E542" s="272" t="s">
        <v>19</v>
      </c>
      <c r="F542" s="273" t="s">
        <v>441</v>
      </c>
      <c r="G542" s="271"/>
      <c r="H542" s="274">
        <v>1</v>
      </c>
      <c r="I542" s="275"/>
      <c r="J542" s="271"/>
      <c r="K542" s="271"/>
      <c r="L542" s="276"/>
      <c r="M542" s="277"/>
      <c r="N542" s="278"/>
      <c r="O542" s="278"/>
      <c r="P542" s="278"/>
      <c r="Q542" s="278"/>
      <c r="R542" s="278"/>
      <c r="S542" s="278"/>
      <c r="T542" s="279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0" t="s">
        <v>438</v>
      </c>
      <c r="AU542" s="280" t="s">
        <v>166</v>
      </c>
      <c r="AV542" s="15" t="s">
        <v>166</v>
      </c>
      <c r="AW542" s="15" t="s">
        <v>31</v>
      </c>
      <c r="AX542" s="15" t="s">
        <v>69</v>
      </c>
      <c r="AY542" s="280" t="s">
        <v>149</v>
      </c>
    </row>
    <row r="543" s="16" customFormat="1">
      <c r="A543" s="16"/>
      <c r="B543" s="281"/>
      <c r="C543" s="282"/>
      <c r="D543" s="227" t="s">
        <v>438</v>
      </c>
      <c r="E543" s="283" t="s">
        <v>19</v>
      </c>
      <c r="F543" s="284" t="s">
        <v>446</v>
      </c>
      <c r="G543" s="282"/>
      <c r="H543" s="285">
        <v>3</v>
      </c>
      <c r="I543" s="286"/>
      <c r="J543" s="282"/>
      <c r="K543" s="282"/>
      <c r="L543" s="287"/>
      <c r="M543" s="288"/>
      <c r="N543" s="289"/>
      <c r="O543" s="289"/>
      <c r="P543" s="289"/>
      <c r="Q543" s="289"/>
      <c r="R543" s="289"/>
      <c r="S543" s="289"/>
      <c r="T543" s="290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91" t="s">
        <v>438</v>
      </c>
      <c r="AU543" s="291" t="s">
        <v>166</v>
      </c>
      <c r="AV543" s="16" t="s">
        <v>156</v>
      </c>
      <c r="AW543" s="16" t="s">
        <v>31</v>
      </c>
      <c r="AX543" s="16" t="s">
        <v>76</v>
      </c>
      <c r="AY543" s="291" t="s">
        <v>149</v>
      </c>
    </row>
    <row r="544" s="2" customFormat="1" ht="24.15" customHeight="1">
      <c r="A544" s="40"/>
      <c r="B544" s="41"/>
      <c r="C544" s="214" t="s">
        <v>963</v>
      </c>
      <c r="D544" s="214" t="s">
        <v>151</v>
      </c>
      <c r="E544" s="215" t="s">
        <v>964</v>
      </c>
      <c r="F544" s="216" t="s">
        <v>965</v>
      </c>
      <c r="G544" s="217" t="s">
        <v>154</v>
      </c>
      <c r="H544" s="218">
        <v>0.39300000000000002</v>
      </c>
      <c r="I544" s="219"/>
      <c r="J544" s="220">
        <f>ROUND(I544*H544,2)</f>
        <v>0</v>
      </c>
      <c r="K544" s="216" t="s">
        <v>161</v>
      </c>
      <c r="L544" s="46"/>
      <c r="M544" s="221" t="s">
        <v>19</v>
      </c>
      <c r="N544" s="222" t="s">
        <v>40</v>
      </c>
      <c r="O544" s="86"/>
      <c r="P544" s="223">
        <f>O544*H544</f>
        <v>0</v>
      </c>
      <c r="Q544" s="223">
        <v>0</v>
      </c>
      <c r="R544" s="223">
        <f>Q544*H544</f>
        <v>0</v>
      </c>
      <c r="S544" s="223">
        <v>1.8</v>
      </c>
      <c r="T544" s="224">
        <f>S544*H544</f>
        <v>0.70740000000000003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5" t="s">
        <v>156</v>
      </c>
      <c r="AT544" s="225" t="s">
        <v>151</v>
      </c>
      <c r="AU544" s="225" t="s">
        <v>166</v>
      </c>
      <c r="AY544" s="19" t="s">
        <v>149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9" t="s">
        <v>76</v>
      </c>
      <c r="BK544" s="226">
        <f>ROUND(I544*H544,2)</f>
        <v>0</v>
      </c>
      <c r="BL544" s="19" t="s">
        <v>156</v>
      </c>
      <c r="BM544" s="225" t="s">
        <v>966</v>
      </c>
    </row>
    <row r="545" s="2" customFormat="1">
      <c r="A545" s="40"/>
      <c r="B545" s="41"/>
      <c r="C545" s="42"/>
      <c r="D545" s="227" t="s">
        <v>158</v>
      </c>
      <c r="E545" s="42"/>
      <c r="F545" s="228" t="s">
        <v>967</v>
      </c>
      <c r="G545" s="42"/>
      <c r="H545" s="42"/>
      <c r="I545" s="229"/>
      <c r="J545" s="42"/>
      <c r="K545" s="42"/>
      <c r="L545" s="46"/>
      <c r="M545" s="230"/>
      <c r="N545" s="231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158</v>
      </c>
      <c r="AU545" s="19" t="s">
        <v>166</v>
      </c>
    </row>
    <row r="546" s="2" customFormat="1">
      <c r="A546" s="40"/>
      <c r="B546" s="41"/>
      <c r="C546" s="42"/>
      <c r="D546" s="232" t="s">
        <v>164</v>
      </c>
      <c r="E546" s="42"/>
      <c r="F546" s="233" t="s">
        <v>968</v>
      </c>
      <c r="G546" s="42"/>
      <c r="H546" s="42"/>
      <c r="I546" s="229"/>
      <c r="J546" s="42"/>
      <c r="K546" s="42"/>
      <c r="L546" s="46"/>
      <c r="M546" s="230"/>
      <c r="N546" s="231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164</v>
      </c>
      <c r="AU546" s="19" t="s">
        <v>166</v>
      </c>
    </row>
    <row r="547" s="14" customFormat="1">
      <c r="A547" s="14"/>
      <c r="B547" s="259"/>
      <c r="C547" s="260"/>
      <c r="D547" s="227" t="s">
        <v>438</v>
      </c>
      <c r="E547" s="261" t="s">
        <v>19</v>
      </c>
      <c r="F547" s="262" t="s">
        <v>969</v>
      </c>
      <c r="G547" s="260"/>
      <c r="H547" s="263">
        <v>0.39300000000000002</v>
      </c>
      <c r="I547" s="264"/>
      <c r="J547" s="260"/>
      <c r="K547" s="260"/>
      <c r="L547" s="265"/>
      <c r="M547" s="266"/>
      <c r="N547" s="267"/>
      <c r="O547" s="267"/>
      <c r="P547" s="267"/>
      <c r="Q547" s="267"/>
      <c r="R547" s="267"/>
      <c r="S547" s="267"/>
      <c r="T547" s="26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9" t="s">
        <v>438</v>
      </c>
      <c r="AU547" s="269" t="s">
        <v>166</v>
      </c>
      <c r="AV547" s="14" t="s">
        <v>78</v>
      </c>
      <c r="AW547" s="14" t="s">
        <v>31</v>
      </c>
      <c r="AX547" s="14" t="s">
        <v>69</v>
      </c>
      <c r="AY547" s="269" t="s">
        <v>149</v>
      </c>
    </row>
    <row r="548" s="15" customFormat="1">
      <c r="A548" s="15"/>
      <c r="B548" s="270"/>
      <c r="C548" s="271"/>
      <c r="D548" s="227" t="s">
        <v>438</v>
      </c>
      <c r="E548" s="272" t="s">
        <v>19</v>
      </c>
      <c r="F548" s="273" t="s">
        <v>441</v>
      </c>
      <c r="G548" s="271"/>
      <c r="H548" s="274">
        <v>0.39300000000000002</v>
      </c>
      <c r="I548" s="275"/>
      <c r="J548" s="271"/>
      <c r="K548" s="271"/>
      <c r="L548" s="276"/>
      <c r="M548" s="277"/>
      <c r="N548" s="278"/>
      <c r="O548" s="278"/>
      <c r="P548" s="278"/>
      <c r="Q548" s="278"/>
      <c r="R548" s="278"/>
      <c r="S548" s="278"/>
      <c r="T548" s="27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80" t="s">
        <v>438</v>
      </c>
      <c r="AU548" s="280" t="s">
        <v>166</v>
      </c>
      <c r="AV548" s="15" t="s">
        <v>166</v>
      </c>
      <c r="AW548" s="15" t="s">
        <v>31</v>
      </c>
      <c r="AX548" s="15" t="s">
        <v>76</v>
      </c>
      <c r="AY548" s="280" t="s">
        <v>149</v>
      </c>
    </row>
    <row r="549" s="2" customFormat="1" ht="24.15" customHeight="1">
      <c r="A549" s="40"/>
      <c r="B549" s="41"/>
      <c r="C549" s="214" t="s">
        <v>970</v>
      </c>
      <c r="D549" s="214" t="s">
        <v>151</v>
      </c>
      <c r="E549" s="215" t="s">
        <v>971</v>
      </c>
      <c r="F549" s="216" t="s">
        <v>972</v>
      </c>
      <c r="G549" s="217" t="s">
        <v>238</v>
      </c>
      <c r="H549" s="218">
        <v>2</v>
      </c>
      <c r="I549" s="219"/>
      <c r="J549" s="220">
        <f>ROUND(I549*H549,2)</f>
        <v>0</v>
      </c>
      <c r="K549" s="216" t="s">
        <v>161</v>
      </c>
      <c r="L549" s="46"/>
      <c r="M549" s="221" t="s">
        <v>19</v>
      </c>
      <c r="N549" s="222" t="s">
        <v>40</v>
      </c>
      <c r="O549" s="86"/>
      <c r="P549" s="223">
        <f>O549*H549</f>
        <v>0</v>
      </c>
      <c r="Q549" s="223">
        <v>0</v>
      </c>
      <c r="R549" s="223">
        <f>Q549*H549</f>
        <v>0</v>
      </c>
      <c r="S549" s="223">
        <v>0.031</v>
      </c>
      <c r="T549" s="224">
        <f>S549*H549</f>
        <v>0.062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25" t="s">
        <v>156</v>
      </c>
      <c r="AT549" s="225" t="s">
        <v>151</v>
      </c>
      <c r="AU549" s="225" t="s">
        <v>166</v>
      </c>
      <c r="AY549" s="19" t="s">
        <v>149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9" t="s">
        <v>76</v>
      </c>
      <c r="BK549" s="226">
        <f>ROUND(I549*H549,2)</f>
        <v>0</v>
      </c>
      <c r="BL549" s="19" t="s">
        <v>156</v>
      </c>
      <c r="BM549" s="225" t="s">
        <v>973</v>
      </c>
    </row>
    <row r="550" s="2" customFormat="1">
      <c r="A550" s="40"/>
      <c r="B550" s="41"/>
      <c r="C550" s="42"/>
      <c r="D550" s="227" t="s">
        <v>158</v>
      </c>
      <c r="E550" s="42"/>
      <c r="F550" s="228" t="s">
        <v>974</v>
      </c>
      <c r="G550" s="42"/>
      <c r="H550" s="42"/>
      <c r="I550" s="229"/>
      <c r="J550" s="42"/>
      <c r="K550" s="42"/>
      <c r="L550" s="46"/>
      <c r="M550" s="230"/>
      <c r="N550" s="231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158</v>
      </c>
      <c r="AU550" s="19" t="s">
        <v>166</v>
      </c>
    </row>
    <row r="551" s="2" customFormat="1">
      <c r="A551" s="40"/>
      <c r="B551" s="41"/>
      <c r="C551" s="42"/>
      <c r="D551" s="232" t="s">
        <v>164</v>
      </c>
      <c r="E551" s="42"/>
      <c r="F551" s="233" t="s">
        <v>975</v>
      </c>
      <c r="G551" s="42"/>
      <c r="H551" s="42"/>
      <c r="I551" s="229"/>
      <c r="J551" s="42"/>
      <c r="K551" s="42"/>
      <c r="L551" s="46"/>
      <c r="M551" s="230"/>
      <c r="N551" s="231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164</v>
      </c>
      <c r="AU551" s="19" t="s">
        <v>166</v>
      </c>
    </row>
    <row r="552" s="14" customFormat="1">
      <c r="A552" s="14"/>
      <c r="B552" s="259"/>
      <c r="C552" s="260"/>
      <c r="D552" s="227" t="s">
        <v>438</v>
      </c>
      <c r="E552" s="261" t="s">
        <v>19</v>
      </c>
      <c r="F552" s="262" t="s">
        <v>976</v>
      </c>
      <c r="G552" s="260"/>
      <c r="H552" s="263">
        <v>2</v>
      </c>
      <c r="I552" s="264"/>
      <c r="J552" s="260"/>
      <c r="K552" s="260"/>
      <c r="L552" s="265"/>
      <c r="M552" s="266"/>
      <c r="N552" s="267"/>
      <c r="O552" s="267"/>
      <c r="P552" s="267"/>
      <c r="Q552" s="267"/>
      <c r="R552" s="267"/>
      <c r="S552" s="267"/>
      <c r="T552" s="26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9" t="s">
        <v>438</v>
      </c>
      <c r="AU552" s="269" t="s">
        <v>166</v>
      </c>
      <c r="AV552" s="14" t="s">
        <v>78</v>
      </c>
      <c r="AW552" s="14" t="s">
        <v>31</v>
      </c>
      <c r="AX552" s="14" t="s">
        <v>69</v>
      </c>
      <c r="AY552" s="269" t="s">
        <v>149</v>
      </c>
    </row>
    <row r="553" s="15" customFormat="1">
      <c r="A553" s="15"/>
      <c r="B553" s="270"/>
      <c r="C553" s="271"/>
      <c r="D553" s="227" t="s">
        <v>438</v>
      </c>
      <c r="E553" s="272" t="s">
        <v>19</v>
      </c>
      <c r="F553" s="273" t="s">
        <v>441</v>
      </c>
      <c r="G553" s="271"/>
      <c r="H553" s="274">
        <v>2</v>
      </c>
      <c r="I553" s="275"/>
      <c r="J553" s="271"/>
      <c r="K553" s="271"/>
      <c r="L553" s="276"/>
      <c r="M553" s="277"/>
      <c r="N553" s="278"/>
      <c r="O553" s="278"/>
      <c r="P553" s="278"/>
      <c r="Q553" s="278"/>
      <c r="R553" s="278"/>
      <c r="S553" s="278"/>
      <c r="T553" s="279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80" t="s">
        <v>438</v>
      </c>
      <c r="AU553" s="280" t="s">
        <v>166</v>
      </c>
      <c r="AV553" s="15" t="s">
        <v>166</v>
      </c>
      <c r="AW553" s="15" t="s">
        <v>31</v>
      </c>
      <c r="AX553" s="15" t="s">
        <v>76</v>
      </c>
      <c r="AY553" s="280" t="s">
        <v>149</v>
      </c>
    </row>
    <row r="554" s="2" customFormat="1" ht="24.15" customHeight="1">
      <c r="A554" s="40"/>
      <c r="B554" s="41"/>
      <c r="C554" s="214" t="s">
        <v>977</v>
      </c>
      <c r="D554" s="214" t="s">
        <v>151</v>
      </c>
      <c r="E554" s="215" t="s">
        <v>978</v>
      </c>
      <c r="F554" s="216" t="s">
        <v>979</v>
      </c>
      <c r="G554" s="217" t="s">
        <v>238</v>
      </c>
      <c r="H554" s="218">
        <v>4</v>
      </c>
      <c r="I554" s="219"/>
      <c r="J554" s="220">
        <f>ROUND(I554*H554,2)</f>
        <v>0</v>
      </c>
      <c r="K554" s="216" t="s">
        <v>161</v>
      </c>
      <c r="L554" s="46"/>
      <c r="M554" s="221" t="s">
        <v>19</v>
      </c>
      <c r="N554" s="222" t="s">
        <v>40</v>
      </c>
      <c r="O554" s="86"/>
      <c r="P554" s="223">
        <f>O554*H554</f>
        <v>0</v>
      </c>
      <c r="Q554" s="223">
        <v>0</v>
      </c>
      <c r="R554" s="223">
        <f>Q554*H554</f>
        <v>0</v>
      </c>
      <c r="S554" s="223">
        <v>0.154</v>
      </c>
      <c r="T554" s="224">
        <f>S554*H554</f>
        <v>0.61599999999999999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156</v>
      </c>
      <c r="AT554" s="225" t="s">
        <v>151</v>
      </c>
      <c r="AU554" s="225" t="s">
        <v>166</v>
      </c>
      <c r="AY554" s="19" t="s">
        <v>149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76</v>
      </c>
      <c r="BK554" s="226">
        <f>ROUND(I554*H554,2)</f>
        <v>0</v>
      </c>
      <c r="BL554" s="19" t="s">
        <v>156</v>
      </c>
      <c r="BM554" s="225" t="s">
        <v>980</v>
      </c>
    </row>
    <row r="555" s="2" customFormat="1">
      <c r="A555" s="40"/>
      <c r="B555" s="41"/>
      <c r="C555" s="42"/>
      <c r="D555" s="227" t="s">
        <v>158</v>
      </c>
      <c r="E555" s="42"/>
      <c r="F555" s="228" t="s">
        <v>981</v>
      </c>
      <c r="G555" s="42"/>
      <c r="H555" s="42"/>
      <c r="I555" s="229"/>
      <c r="J555" s="42"/>
      <c r="K555" s="42"/>
      <c r="L555" s="46"/>
      <c r="M555" s="230"/>
      <c r="N555" s="231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158</v>
      </c>
      <c r="AU555" s="19" t="s">
        <v>166</v>
      </c>
    </row>
    <row r="556" s="2" customFormat="1">
      <c r="A556" s="40"/>
      <c r="B556" s="41"/>
      <c r="C556" s="42"/>
      <c r="D556" s="232" t="s">
        <v>164</v>
      </c>
      <c r="E556" s="42"/>
      <c r="F556" s="233" t="s">
        <v>982</v>
      </c>
      <c r="G556" s="42"/>
      <c r="H556" s="42"/>
      <c r="I556" s="229"/>
      <c r="J556" s="42"/>
      <c r="K556" s="42"/>
      <c r="L556" s="46"/>
      <c r="M556" s="230"/>
      <c r="N556" s="231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164</v>
      </c>
      <c r="AU556" s="19" t="s">
        <v>166</v>
      </c>
    </row>
    <row r="557" s="14" customFormat="1">
      <c r="A557" s="14"/>
      <c r="B557" s="259"/>
      <c r="C557" s="260"/>
      <c r="D557" s="227" t="s">
        <v>438</v>
      </c>
      <c r="E557" s="261" t="s">
        <v>19</v>
      </c>
      <c r="F557" s="262" t="s">
        <v>983</v>
      </c>
      <c r="G557" s="260"/>
      <c r="H557" s="263">
        <v>4</v>
      </c>
      <c r="I557" s="264"/>
      <c r="J557" s="260"/>
      <c r="K557" s="260"/>
      <c r="L557" s="265"/>
      <c r="M557" s="266"/>
      <c r="N557" s="267"/>
      <c r="O557" s="267"/>
      <c r="P557" s="267"/>
      <c r="Q557" s="267"/>
      <c r="R557" s="267"/>
      <c r="S557" s="267"/>
      <c r="T557" s="26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9" t="s">
        <v>438</v>
      </c>
      <c r="AU557" s="269" t="s">
        <v>166</v>
      </c>
      <c r="AV557" s="14" t="s">
        <v>78</v>
      </c>
      <c r="AW557" s="14" t="s">
        <v>31</v>
      </c>
      <c r="AX557" s="14" t="s">
        <v>69</v>
      </c>
      <c r="AY557" s="269" t="s">
        <v>149</v>
      </c>
    </row>
    <row r="558" s="15" customFormat="1">
      <c r="A558" s="15"/>
      <c r="B558" s="270"/>
      <c r="C558" s="271"/>
      <c r="D558" s="227" t="s">
        <v>438</v>
      </c>
      <c r="E558" s="272" t="s">
        <v>19</v>
      </c>
      <c r="F558" s="273" t="s">
        <v>441</v>
      </c>
      <c r="G558" s="271"/>
      <c r="H558" s="274">
        <v>4</v>
      </c>
      <c r="I558" s="275"/>
      <c r="J558" s="271"/>
      <c r="K558" s="271"/>
      <c r="L558" s="276"/>
      <c r="M558" s="277"/>
      <c r="N558" s="278"/>
      <c r="O558" s="278"/>
      <c r="P558" s="278"/>
      <c r="Q558" s="278"/>
      <c r="R558" s="278"/>
      <c r="S558" s="278"/>
      <c r="T558" s="279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80" t="s">
        <v>438</v>
      </c>
      <c r="AU558" s="280" t="s">
        <v>166</v>
      </c>
      <c r="AV558" s="15" t="s">
        <v>166</v>
      </c>
      <c r="AW558" s="15" t="s">
        <v>31</v>
      </c>
      <c r="AX558" s="15" t="s">
        <v>76</v>
      </c>
      <c r="AY558" s="280" t="s">
        <v>149</v>
      </c>
    </row>
    <row r="559" s="2" customFormat="1" ht="24.15" customHeight="1">
      <c r="A559" s="40"/>
      <c r="B559" s="41"/>
      <c r="C559" s="214" t="s">
        <v>475</v>
      </c>
      <c r="D559" s="214" t="s">
        <v>151</v>
      </c>
      <c r="E559" s="215" t="s">
        <v>984</v>
      </c>
      <c r="F559" s="216" t="s">
        <v>985</v>
      </c>
      <c r="G559" s="217" t="s">
        <v>320</v>
      </c>
      <c r="H559" s="218">
        <v>16.899999999999999</v>
      </c>
      <c r="I559" s="219"/>
      <c r="J559" s="220">
        <f>ROUND(I559*H559,2)</f>
        <v>0</v>
      </c>
      <c r="K559" s="216" t="s">
        <v>161</v>
      </c>
      <c r="L559" s="46"/>
      <c r="M559" s="221" t="s">
        <v>19</v>
      </c>
      <c r="N559" s="222" t="s">
        <v>40</v>
      </c>
      <c r="O559" s="86"/>
      <c r="P559" s="223">
        <f>O559*H559</f>
        <v>0</v>
      </c>
      <c r="Q559" s="223">
        <v>0</v>
      </c>
      <c r="R559" s="223">
        <f>Q559*H559</f>
        <v>0</v>
      </c>
      <c r="S559" s="223">
        <v>0.035000000000000003</v>
      </c>
      <c r="T559" s="224">
        <f>S559*H559</f>
        <v>0.59150000000000003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5" t="s">
        <v>156</v>
      </c>
      <c r="AT559" s="225" t="s">
        <v>151</v>
      </c>
      <c r="AU559" s="225" t="s">
        <v>166</v>
      </c>
      <c r="AY559" s="19" t="s">
        <v>149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9" t="s">
        <v>76</v>
      </c>
      <c r="BK559" s="226">
        <f>ROUND(I559*H559,2)</f>
        <v>0</v>
      </c>
      <c r="BL559" s="19" t="s">
        <v>156</v>
      </c>
      <c r="BM559" s="225" t="s">
        <v>986</v>
      </c>
    </row>
    <row r="560" s="2" customFormat="1">
      <c r="A560" s="40"/>
      <c r="B560" s="41"/>
      <c r="C560" s="42"/>
      <c r="D560" s="227" t="s">
        <v>158</v>
      </c>
      <c r="E560" s="42"/>
      <c r="F560" s="228" t="s">
        <v>987</v>
      </c>
      <c r="G560" s="42"/>
      <c r="H560" s="42"/>
      <c r="I560" s="229"/>
      <c r="J560" s="42"/>
      <c r="K560" s="42"/>
      <c r="L560" s="46"/>
      <c r="M560" s="230"/>
      <c r="N560" s="231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158</v>
      </c>
      <c r="AU560" s="19" t="s">
        <v>166</v>
      </c>
    </row>
    <row r="561" s="2" customFormat="1">
      <c r="A561" s="40"/>
      <c r="B561" s="41"/>
      <c r="C561" s="42"/>
      <c r="D561" s="232" t="s">
        <v>164</v>
      </c>
      <c r="E561" s="42"/>
      <c r="F561" s="233" t="s">
        <v>988</v>
      </c>
      <c r="G561" s="42"/>
      <c r="H561" s="42"/>
      <c r="I561" s="229"/>
      <c r="J561" s="42"/>
      <c r="K561" s="42"/>
      <c r="L561" s="46"/>
      <c r="M561" s="230"/>
      <c r="N561" s="231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164</v>
      </c>
      <c r="AU561" s="19" t="s">
        <v>166</v>
      </c>
    </row>
    <row r="562" s="14" customFormat="1">
      <c r="A562" s="14"/>
      <c r="B562" s="259"/>
      <c r="C562" s="260"/>
      <c r="D562" s="227" t="s">
        <v>438</v>
      </c>
      <c r="E562" s="261" t="s">
        <v>19</v>
      </c>
      <c r="F562" s="262" t="s">
        <v>989</v>
      </c>
      <c r="G562" s="260"/>
      <c r="H562" s="263">
        <v>3</v>
      </c>
      <c r="I562" s="264"/>
      <c r="J562" s="260"/>
      <c r="K562" s="260"/>
      <c r="L562" s="265"/>
      <c r="M562" s="266"/>
      <c r="N562" s="267"/>
      <c r="O562" s="267"/>
      <c r="P562" s="267"/>
      <c r="Q562" s="267"/>
      <c r="R562" s="267"/>
      <c r="S562" s="267"/>
      <c r="T562" s="26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9" t="s">
        <v>438</v>
      </c>
      <c r="AU562" s="269" t="s">
        <v>166</v>
      </c>
      <c r="AV562" s="14" t="s">
        <v>78</v>
      </c>
      <c r="AW562" s="14" t="s">
        <v>31</v>
      </c>
      <c r="AX562" s="14" t="s">
        <v>69</v>
      </c>
      <c r="AY562" s="269" t="s">
        <v>149</v>
      </c>
    </row>
    <row r="563" s="15" customFormat="1">
      <c r="A563" s="15"/>
      <c r="B563" s="270"/>
      <c r="C563" s="271"/>
      <c r="D563" s="227" t="s">
        <v>438</v>
      </c>
      <c r="E563" s="272" t="s">
        <v>19</v>
      </c>
      <c r="F563" s="273" t="s">
        <v>441</v>
      </c>
      <c r="G563" s="271"/>
      <c r="H563" s="274">
        <v>3</v>
      </c>
      <c r="I563" s="275"/>
      <c r="J563" s="271"/>
      <c r="K563" s="271"/>
      <c r="L563" s="276"/>
      <c r="M563" s="277"/>
      <c r="N563" s="278"/>
      <c r="O563" s="278"/>
      <c r="P563" s="278"/>
      <c r="Q563" s="278"/>
      <c r="R563" s="278"/>
      <c r="S563" s="278"/>
      <c r="T563" s="279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80" t="s">
        <v>438</v>
      </c>
      <c r="AU563" s="280" t="s">
        <v>166</v>
      </c>
      <c r="AV563" s="15" t="s">
        <v>166</v>
      </c>
      <c r="AW563" s="15" t="s">
        <v>31</v>
      </c>
      <c r="AX563" s="15" t="s">
        <v>69</v>
      </c>
      <c r="AY563" s="280" t="s">
        <v>149</v>
      </c>
    </row>
    <row r="564" s="14" customFormat="1">
      <c r="A564" s="14"/>
      <c r="B564" s="259"/>
      <c r="C564" s="260"/>
      <c r="D564" s="227" t="s">
        <v>438</v>
      </c>
      <c r="E564" s="261" t="s">
        <v>19</v>
      </c>
      <c r="F564" s="262" t="s">
        <v>990</v>
      </c>
      <c r="G564" s="260"/>
      <c r="H564" s="263">
        <v>1.3999999999999999</v>
      </c>
      <c r="I564" s="264"/>
      <c r="J564" s="260"/>
      <c r="K564" s="260"/>
      <c r="L564" s="265"/>
      <c r="M564" s="266"/>
      <c r="N564" s="267"/>
      <c r="O564" s="267"/>
      <c r="P564" s="267"/>
      <c r="Q564" s="267"/>
      <c r="R564" s="267"/>
      <c r="S564" s="267"/>
      <c r="T564" s="26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9" t="s">
        <v>438</v>
      </c>
      <c r="AU564" s="269" t="s">
        <v>166</v>
      </c>
      <c r="AV564" s="14" t="s">
        <v>78</v>
      </c>
      <c r="AW564" s="14" t="s">
        <v>31</v>
      </c>
      <c r="AX564" s="14" t="s">
        <v>69</v>
      </c>
      <c r="AY564" s="269" t="s">
        <v>149</v>
      </c>
    </row>
    <row r="565" s="15" customFormat="1">
      <c r="A565" s="15"/>
      <c r="B565" s="270"/>
      <c r="C565" s="271"/>
      <c r="D565" s="227" t="s">
        <v>438</v>
      </c>
      <c r="E565" s="272" t="s">
        <v>19</v>
      </c>
      <c r="F565" s="273" t="s">
        <v>441</v>
      </c>
      <c r="G565" s="271"/>
      <c r="H565" s="274">
        <v>1.3999999999999999</v>
      </c>
      <c r="I565" s="275"/>
      <c r="J565" s="271"/>
      <c r="K565" s="271"/>
      <c r="L565" s="276"/>
      <c r="M565" s="277"/>
      <c r="N565" s="278"/>
      <c r="O565" s="278"/>
      <c r="P565" s="278"/>
      <c r="Q565" s="278"/>
      <c r="R565" s="278"/>
      <c r="S565" s="278"/>
      <c r="T565" s="27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80" t="s">
        <v>438</v>
      </c>
      <c r="AU565" s="280" t="s">
        <v>166</v>
      </c>
      <c r="AV565" s="15" t="s">
        <v>166</v>
      </c>
      <c r="AW565" s="15" t="s">
        <v>31</v>
      </c>
      <c r="AX565" s="15" t="s">
        <v>69</v>
      </c>
      <c r="AY565" s="280" t="s">
        <v>149</v>
      </c>
    </row>
    <row r="566" s="14" customFormat="1">
      <c r="A566" s="14"/>
      <c r="B566" s="259"/>
      <c r="C566" s="260"/>
      <c r="D566" s="227" t="s">
        <v>438</v>
      </c>
      <c r="E566" s="261" t="s">
        <v>19</v>
      </c>
      <c r="F566" s="262" t="s">
        <v>991</v>
      </c>
      <c r="G566" s="260"/>
      <c r="H566" s="263">
        <v>6.5</v>
      </c>
      <c r="I566" s="264"/>
      <c r="J566" s="260"/>
      <c r="K566" s="260"/>
      <c r="L566" s="265"/>
      <c r="M566" s="266"/>
      <c r="N566" s="267"/>
      <c r="O566" s="267"/>
      <c r="P566" s="267"/>
      <c r="Q566" s="267"/>
      <c r="R566" s="267"/>
      <c r="S566" s="267"/>
      <c r="T566" s="268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9" t="s">
        <v>438</v>
      </c>
      <c r="AU566" s="269" t="s">
        <v>166</v>
      </c>
      <c r="AV566" s="14" t="s">
        <v>78</v>
      </c>
      <c r="AW566" s="14" t="s">
        <v>31</v>
      </c>
      <c r="AX566" s="14" t="s">
        <v>69</v>
      </c>
      <c r="AY566" s="269" t="s">
        <v>149</v>
      </c>
    </row>
    <row r="567" s="15" customFormat="1">
      <c r="A567" s="15"/>
      <c r="B567" s="270"/>
      <c r="C567" s="271"/>
      <c r="D567" s="227" t="s">
        <v>438</v>
      </c>
      <c r="E567" s="272" t="s">
        <v>19</v>
      </c>
      <c r="F567" s="273" t="s">
        <v>441</v>
      </c>
      <c r="G567" s="271"/>
      <c r="H567" s="274">
        <v>6.5</v>
      </c>
      <c r="I567" s="275"/>
      <c r="J567" s="271"/>
      <c r="K567" s="271"/>
      <c r="L567" s="276"/>
      <c r="M567" s="277"/>
      <c r="N567" s="278"/>
      <c r="O567" s="278"/>
      <c r="P567" s="278"/>
      <c r="Q567" s="278"/>
      <c r="R567" s="278"/>
      <c r="S567" s="278"/>
      <c r="T567" s="279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80" t="s">
        <v>438</v>
      </c>
      <c r="AU567" s="280" t="s">
        <v>166</v>
      </c>
      <c r="AV567" s="15" t="s">
        <v>166</v>
      </c>
      <c r="AW567" s="15" t="s">
        <v>31</v>
      </c>
      <c r="AX567" s="15" t="s">
        <v>69</v>
      </c>
      <c r="AY567" s="280" t="s">
        <v>149</v>
      </c>
    </row>
    <row r="568" s="14" customFormat="1">
      <c r="A568" s="14"/>
      <c r="B568" s="259"/>
      <c r="C568" s="260"/>
      <c r="D568" s="227" t="s">
        <v>438</v>
      </c>
      <c r="E568" s="261" t="s">
        <v>19</v>
      </c>
      <c r="F568" s="262" t="s">
        <v>992</v>
      </c>
      <c r="G568" s="260"/>
      <c r="H568" s="263">
        <v>6</v>
      </c>
      <c r="I568" s="264"/>
      <c r="J568" s="260"/>
      <c r="K568" s="260"/>
      <c r="L568" s="265"/>
      <c r="M568" s="266"/>
      <c r="N568" s="267"/>
      <c r="O568" s="267"/>
      <c r="P568" s="267"/>
      <c r="Q568" s="267"/>
      <c r="R568" s="267"/>
      <c r="S568" s="267"/>
      <c r="T568" s="268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9" t="s">
        <v>438</v>
      </c>
      <c r="AU568" s="269" t="s">
        <v>166</v>
      </c>
      <c r="AV568" s="14" t="s">
        <v>78</v>
      </c>
      <c r="AW568" s="14" t="s">
        <v>31</v>
      </c>
      <c r="AX568" s="14" t="s">
        <v>69</v>
      </c>
      <c r="AY568" s="269" t="s">
        <v>149</v>
      </c>
    </row>
    <row r="569" s="15" customFormat="1">
      <c r="A569" s="15"/>
      <c r="B569" s="270"/>
      <c r="C569" s="271"/>
      <c r="D569" s="227" t="s">
        <v>438</v>
      </c>
      <c r="E569" s="272" t="s">
        <v>19</v>
      </c>
      <c r="F569" s="273" t="s">
        <v>441</v>
      </c>
      <c r="G569" s="271"/>
      <c r="H569" s="274">
        <v>6</v>
      </c>
      <c r="I569" s="275"/>
      <c r="J569" s="271"/>
      <c r="K569" s="271"/>
      <c r="L569" s="276"/>
      <c r="M569" s="277"/>
      <c r="N569" s="278"/>
      <c r="O569" s="278"/>
      <c r="P569" s="278"/>
      <c r="Q569" s="278"/>
      <c r="R569" s="278"/>
      <c r="S569" s="278"/>
      <c r="T569" s="279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80" t="s">
        <v>438</v>
      </c>
      <c r="AU569" s="280" t="s">
        <v>166</v>
      </c>
      <c r="AV569" s="15" t="s">
        <v>166</v>
      </c>
      <c r="AW569" s="15" t="s">
        <v>31</v>
      </c>
      <c r="AX569" s="15" t="s">
        <v>69</v>
      </c>
      <c r="AY569" s="280" t="s">
        <v>149</v>
      </c>
    </row>
    <row r="570" s="16" customFormat="1">
      <c r="A570" s="16"/>
      <c r="B570" s="281"/>
      <c r="C570" s="282"/>
      <c r="D570" s="227" t="s">
        <v>438</v>
      </c>
      <c r="E570" s="283" t="s">
        <v>19</v>
      </c>
      <c r="F570" s="284" t="s">
        <v>446</v>
      </c>
      <c r="G570" s="282"/>
      <c r="H570" s="285">
        <v>16.899999999999999</v>
      </c>
      <c r="I570" s="286"/>
      <c r="J570" s="282"/>
      <c r="K570" s="282"/>
      <c r="L570" s="287"/>
      <c r="M570" s="288"/>
      <c r="N570" s="289"/>
      <c r="O570" s="289"/>
      <c r="P570" s="289"/>
      <c r="Q570" s="289"/>
      <c r="R570" s="289"/>
      <c r="S570" s="289"/>
      <c r="T570" s="290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T570" s="291" t="s">
        <v>438</v>
      </c>
      <c r="AU570" s="291" t="s">
        <v>166</v>
      </c>
      <c r="AV570" s="16" t="s">
        <v>156</v>
      </c>
      <c r="AW570" s="16" t="s">
        <v>31</v>
      </c>
      <c r="AX570" s="16" t="s">
        <v>76</v>
      </c>
      <c r="AY570" s="291" t="s">
        <v>149</v>
      </c>
    </row>
    <row r="571" s="2" customFormat="1" ht="24.15" customHeight="1">
      <c r="A571" s="40"/>
      <c r="B571" s="41"/>
      <c r="C571" s="214" t="s">
        <v>993</v>
      </c>
      <c r="D571" s="214" t="s">
        <v>151</v>
      </c>
      <c r="E571" s="215" t="s">
        <v>994</v>
      </c>
      <c r="F571" s="216" t="s">
        <v>995</v>
      </c>
      <c r="G571" s="217" t="s">
        <v>154</v>
      </c>
      <c r="H571" s="218">
        <v>0.66000000000000003</v>
      </c>
      <c r="I571" s="219"/>
      <c r="J571" s="220">
        <f>ROUND(I571*H571,2)</f>
        <v>0</v>
      </c>
      <c r="K571" s="216" t="s">
        <v>161</v>
      </c>
      <c r="L571" s="46"/>
      <c r="M571" s="221" t="s">
        <v>19</v>
      </c>
      <c r="N571" s="222" t="s">
        <v>40</v>
      </c>
      <c r="O571" s="86"/>
      <c r="P571" s="223">
        <f>O571*H571</f>
        <v>0</v>
      </c>
      <c r="Q571" s="223">
        <v>0</v>
      </c>
      <c r="R571" s="223">
        <f>Q571*H571</f>
        <v>0</v>
      </c>
      <c r="S571" s="223">
        <v>1.6000000000000001</v>
      </c>
      <c r="T571" s="224">
        <f>S571*H571</f>
        <v>1.0560000000000001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25" t="s">
        <v>156</v>
      </c>
      <c r="AT571" s="225" t="s">
        <v>151</v>
      </c>
      <c r="AU571" s="225" t="s">
        <v>166</v>
      </c>
      <c r="AY571" s="19" t="s">
        <v>149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9" t="s">
        <v>76</v>
      </c>
      <c r="BK571" s="226">
        <f>ROUND(I571*H571,2)</f>
        <v>0</v>
      </c>
      <c r="BL571" s="19" t="s">
        <v>156</v>
      </c>
      <c r="BM571" s="225" t="s">
        <v>996</v>
      </c>
    </row>
    <row r="572" s="2" customFormat="1">
      <c r="A572" s="40"/>
      <c r="B572" s="41"/>
      <c r="C572" s="42"/>
      <c r="D572" s="227" t="s">
        <v>158</v>
      </c>
      <c r="E572" s="42"/>
      <c r="F572" s="228" t="s">
        <v>997</v>
      </c>
      <c r="G572" s="42"/>
      <c r="H572" s="42"/>
      <c r="I572" s="229"/>
      <c r="J572" s="42"/>
      <c r="K572" s="42"/>
      <c r="L572" s="46"/>
      <c r="M572" s="230"/>
      <c r="N572" s="231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158</v>
      </c>
      <c r="AU572" s="19" t="s">
        <v>166</v>
      </c>
    </row>
    <row r="573" s="2" customFormat="1">
      <c r="A573" s="40"/>
      <c r="B573" s="41"/>
      <c r="C573" s="42"/>
      <c r="D573" s="232" t="s">
        <v>164</v>
      </c>
      <c r="E573" s="42"/>
      <c r="F573" s="233" t="s">
        <v>998</v>
      </c>
      <c r="G573" s="42"/>
      <c r="H573" s="42"/>
      <c r="I573" s="229"/>
      <c r="J573" s="42"/>
      <c r="K573" s="42"/>
      <c r="L573" s="46"/>
      <c r="M573" s="230"/>
      <c r="N573" s="231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164</v>
      </c>
      <c r="AU573" s="19" t="s">
        <v>166</v>
      </c>
    </row>
    <row r="574" s="14" customFormat="1">
      <c r="A574" s="14"/>
      <c r="B574" s="259"/>
      <c r="C574" s="260"/>
      <c r="D574" s="227" t="s">
        <v>438</v>
      </c>
      <c r="E574" s="261" t="s">
        <v>19</v>
      </c>
      <c r="F574" s="262" t="s">
        <v>999</v>
      </c>
      <c r="G574" s="260"/>
      <c r="H574" s="263">
        <v>0.45000000000000001</v>
      </c>
      <c r="I574" s="264"/>
      <c r="J574" s="260"/>
      <c r="K574" s="260"/>
      <c r="L574" s="265"/>
      <c r="M574" s="266"/>
      <c r="N574" s="267"/>
      <c r="O574" s="267"/>
      <c r="P574" s="267"/>
      <c r="Q574" s="267"/>
      <c r="R574" s="267"/>
      <c r="S574" s="267"/>
      <c r="T574" s="268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9" t="s">
        <v>438</v>
      </c>
      <c r="AU574" s="269" t="s">
        <v>166</v>
      </c>
      <c r="AV574" s="14" t="s">
        <v>78</v>
      </c>
      <c r="AW574" s="14" t="s">
        <v>31</v>
      </c>
      <c r="AX574" s="14" t="s">
        <v>69</v>
      </c>
      <c r="AY574" s="269" t="s">
        <v>149</v>
      </c>
    </row>
    <row r="575" s="14" customFormat="1">
      <c r="A575" s="14"/>
      <c r="B575" s="259"/>
      <c r="C575" s="260"/>
      <c r="D575" s="227" t="s">
        <v>438</v>
      </c>
      <c r="E575" s="261" t="s">
        <v>19</v>
      </c>
      <c r="F575" s="262" t="s">
        <v>1000</v>
      </c>
      <c r="G575" s="260"/>
      <c r="H575" s="263">
        <v>0.20999999999999999</v>
      </c>
      <c r="I575" s="264"/>
      <c r="J575" s="260"/>
      <c r="K575" s="260"/>
      <c r="L575" s="265"/>
      <c r="M575" s="266"/>
      <c r="N575" s="267"/>
      <c r="O575" s="267"/>
      <c r="P575" s="267"/>
      <c r="Q575" s="267"/>
      <c r="R575" s="267"/>
      <c r="S575" s="267"/>
      <c r="T575" s="26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9" t="s">
        <v>438</v>
      </c>
      <c r="AU575" s="269" t="s">
        <v>166</v>
      </c>
      <c r="AV575" s="14" t="s">
        <v>78</v>
      </c>
      <c r="AW575" s="14" t="s">
        <v>31</v>
      </c>
      <c r="AX575" s="14" t="s">
        <v>69</v>
      </c>
      <c r="AY575" s="269" t="s">
        <v>149</v>
      </c>
    </row>
    <row r="576" s="15" customFormat="1">
      <c r="A576" s="15"/>
      <c r="B576" s="270"/>
      <c r="C576" s="271"/>
      <c r="D576" s="227" t="s">
        <v>438</v>
      </c>
      <c r="E576" s="272" t="s">
        <v>19</v>
      </c>
      <c r="F576" s="273" t="s">
        <v>441</v>
      </c>
      <c r="G576" s="271"/>
      <c r="H576" s="274">
        <v>0.66000000000000003</v>
      </c>
      <c r="I576" s="275"/>
      <c r="J576" s="271"/>
      <c r="K576" s="271"/>
      <c r="L576" s="276"/>
      <c r="M576" s="277"/>
      <c r="N576" s="278"/>
      <c r="O576" s="278"/>
      <c r="P576" s="278"/>
      <c r="Q576" s="278"/>
      <c r="R576" s="278"/>
      <c r="S576" s="278"/>
      <c r="T576" s="279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80" t="s">
        <v>438</v>
      </c>
      <c r="AU576" s="280" t="s">
        <v>166</v>
      </c>
      <c r="AV576" s="15" t="s">
        <v>166</v>
      </c>
      <c r="AW576" s="15" t="s">
        <v>31</v>
      </c>
      <c r="AX576" s="15" t="s">
        <v>76</v>
      </c>
      <c r="AY576" s="280" t="s">
        <v>149</v>
      </c>
    </row>
    <row r="577" s="2" customFormat="1" ht="33" customHeight="1">
      <c r="A577" s="40"/>
      <c r="B577" s="41"/>
      <c r="C577" s="214" t="s">
        <v>1001</v>
      </c>
      <c r="D577" s="214" t="s">
        <v>151</v>
      </c>
      <c r="E577" s="215" t="s">
        <v>1002</v>
      </c>
      <c r="F577" s="216" t="s">
        <v>1003</v>
      </c>
      <c r="G577" s="217" t="s">
        <v>154</v>
      </c>
      <c r="H577" s="218">
        <v>5.1299999999999999</v>
      </c>
      <c r="I577" s="219"/>
      <c r="J577" s="220">
        <f>ROUND(I577*H577,2)</f>
        <v>0</v>
      </c>
      <c r="K577" s="216" t="s">
        <v>161</v>
      </c>
      <c r="L577" s="46"/>
      <c r="M577" s="221" t="s">
        <v>19</v>
      </c>
      <c r="N577" s="222" t="s">
        <v>40</v>
      </c>
      <c r="O577" s="86"/>
      <c r="P577" s="223">
        <f>O577*H577</f>
        <v>0</v>
      </c>
      <c r="Q577" s="223">
        <v>0</v>
      </c>
      <c r="R577" s="223">
        <f>Q577*H577</f>
        <v>0</v>
      </c>
      <c r="S577" s="223">
        <v>1.6000000000000001</v>
      </c>
      <c r="T577" s="224">
        <f>S577*H577</f>
        <v>8.2080000000000002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25" t="s">
        <v>156</v>
      </c>
      <c r="AT577" s="225" t="s">
        <v>151</v>
      </c>
      <c r="AU577" s="225" t="s">
        <v>166</v>
      </c>
      <c r="AY577" s="19" t="s">
        <v>149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9" t="s">
        <v>76</v>
      </c>
      <c r="BK577" s="226">
        <f>ROUND(I577*H577,2)</f>
        <v>0</v>
      </c>
      <c r="BL577" s="19" t="s">
        <v>156</v>
      </c>
      <c r="BM577" s="225" t="s">
        <v>1004</v>
      </c>
    </row>
    <row r="578" s="2" customFormat="1">
      <c r="A578" s="40"/>
      <c r="B578" s="41"/>
      <c r="C578" s="42"/>
      <c r="D578" s="227" t="s">
        <v>158</v>
      </c>
      <c r="E578" s="42"/>
      <c r="F578" s="228" t="s">
        <v>1005</v>
      </c>
      <c r="G578" s="42"/>
      <c r="H578" s="42"/>
      <c r="I578" s="229"/>
      <c r="J578" s="42"/>
      <c r="K578" s="42"/>
      <c r="L578" s="46"/>
      <c r="M578" s="230"/>
      <c r="N578" s="231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158</v>
      </c>
      <c r="AU578" s="19" t="s">
        <v>166</v>
      </c>
    </row>
    <row r="579" s="2" customFormat="1">
      <c r="A579" s="40"/>
      <c r="B579" s="41"/>
      <c r="C579" s="42"/>
      <c r="D579" s="232" t="s">
        <v>164</v>
      </c>
      <c r="E579" s="42"/>
      <c r="F579" s="233" t="s">
        <v>1006</v>
      </c>
      <c r="G579" s="42"/>
      <c r="H579" s="42"/>
      <c r="I579" s="229"/>
      <c r="J579" s="42"/>
      <c r="K579" s="42"/>
      <c r="L579" s="46"/>
      <c r="M579" s="230"/>
      <c r="N579" s="231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164</v>
      </c>
      <c r="AU579" s="19" t="s">
        <v>166</v>
      </c>
    </row>
    <row r="580" s="14" customFormat="1">
      <c r="A580" s="14"/>
      <c r="B580" s="259"/>
      <c r="C580" s="260"/>
      <c r="D580" s="227" t="s">
        <v>438</v>
      </c>
      <c r="E580" s="261" t="s">
        <v>19</v>
      </c>
      <c r="F580" s="262" t="s">
        <v>1007</v>
      </c>
      <c r="G580" s="260"/>
      <c r="H580" s="263">
        <v>2.6850000000000001</v>
      </c>
      <c r="I580" s="264"/>
      <c r="J580" s="260"/>
      <c r="K580" s="260"/>
      <c r="L580" s="265"/>
      <c r="M580" s="266"/>
      <c r="N580" s="267"/>
      <c r="O580" s="267"/>
      <c r="P580" s="267"/>
      <c r="Q580" s="267"/>
      <c r="R580" s="267"/>
      <c r="S580" s="267"/>
      <c r="T580" s="268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9" t="s">
        <v>438</v>
      </c>
      <c r="AU580" s="269" t="s">
        <v>166</v>
      </c>
      <c r="AV580" s="14" t="s">
        <v>78</v>
      </c>
      <c r="AW580" s="14" t="s">
        <v>31</v>
      </c>
      <c r="AX580" s="14" t="s">
        <v>69</v>
      </c>
      <c r="AY580" s="269" t="s">
        <v>149</v>
      </c>
    </row>
    <row r="581" s="14" customFormat="1">
      <c r="A581" s="14"/>
      <c r="B581" s="259"/>
      <c r="C581" s="260"/>
      <c r="D581" s="227" t="s">
        <v>438</v>
      </c>
      <c r="E581" s="261" t="s">
        <v>19</v>
      </c>
      <c r="F581" s="262" t="s">
        <v>1008</v>
      </c>
      <c r="G581" s="260"/>
      <c r="H581" s="263">
        <v>1.47</v>
      </c>
      <c r="I581" s="264"/>
      <c r="J581" s="260"/>
      <c r="K581" s="260"/>
      <c r="L581" s="265"/>
      <c r="M581" s="266"/>
      <c r="N581" s="267"/>
      <c r="O581" s="267"/>
      <c r="P581" s="267"/>
      <c r="Q581" s="267"/>
      <c r="R581" s="267"/>
      <c r="S581" s="267"/>
      <c r="T581" s="26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9" t="s">
        <v>438</v>
      </c>
      <c r="AU581" s="269" t="s">
        <v>166</v>
      </c>
      <c r="AV581" s="14" t="s">
        <v>78</v>
      </c>
      <c r="AW581" s="14" t="s">
        <v>31</v>
      </c>
      <c r="AX581" s="14" t="s">
        <v>69</v>
      </c>
      <c r="AY581" s="269" t="s">
        <v>149</v>
      </c>
    </row>
    <row r="582" s="14" customFormat="1">
      <c r="A582" s="14"/>
      <c r="B582" s="259"/>
      <c r="C582" s="260"/>
      <c r="D582" s="227" t="s">
        <v>438</v>
      </c>
      <c r="E582" s="261" t="s">
        <v>19</v>
      </c>
      <c r="F582" s="262" t="s">
        <v>1009</v>
      </c>
      <c r="G582" s="260"/>
      <c r="H582" s="263">
        <v>0.97499999999999998</v>
      </c>
      <c r="I582" s="264"/>
      <c r="J582" s="260"/>
      <c r="K582" s="260"/>
      <c r="L582" s="265"/>
      <c r="M582" s="266"/>
      <c r="N582" s="267"/>
      <c r="O582" s="267"/>
      <c r="P582" s="267"/>
      <c r="Q582" s="267"/>
      <c r="R582" s="267"/>
      <c r="S582" s="267"/>
      <c r="T582" s="26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9" t="s">
        <v>438</v>
      </c>
      <c r="AU582" s="269" t="s">
        <v>166</v>
      </c>
      <c r="AV582" s="14" t="s">
        <v>78</v>
      </c>
      <c r="AW582" s="14" t="s">
        <v>31</v>
      </c>
      <c r="AX582" s="14" t="s">
        <v>69</v>
      </c>
      <c r="AY582" s="269" t="s">
        <v>149</v>
      </c>
    </row>
    <row r="583" s="15" customFormat="1">
      <c r="A583" s="15"/>
      <c r="B583" s="270"/>
      <c r="C583" s="271"/>
      <c r="D583" s="227" t="s">
        <v>438</v>
      </c>
      <c r="E583" s="272" t="s">
        <v>19</v>
      </c>
      <c r="F583" s="273" t="s">
        <v>441</v>
      </c>
      <c r="G583" s="271"/>
      <c r="H583" s="274">
        <v>5.1299999999999999</v>
      </c>
      <c r="I583" s="275"/>
      <c r="J583" s="271"/>
      <c r="K583" s="271"/>
      <c r="L583" s="276"/>
      <c r="M583" s="277"/>
      <c r="N583" s="278"/>
      <c r="O583" s="278"/>
      <c r="P583" s="278"/>
      <c r="Q583" s="278"/>
      <c r="R583" s="278"/>
      <c r="S583" s="278"/>
      <c r="T583" s="27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0" t="s">
        <v>438</v>
      </c>
      <c r="AU583" s="280" t="s">
        <v>166</v>
      </c>
      <c r="AV583" s="15" t="s">
        <v>166</v>
      </c>
      <c r="AW583" s="15" t="s">
        <v>31</v>
      </c>
      <c r="AX583" s="15" t="s">
        <v>76</v>
      </c>
      <c r="AY583" s="280" t="s">
        <v>149</v>
      </c>
    </row>
    <row r="584" s="2" customFormat="1" ht="37.8" customHeight="1">
      <c r="A584" s="40"/>
      <c r="B584" s="41"/>
      <c r="C584" s="214" t="s">
        <v>494</v>
      </c>
      <c r="D584" s="214" t="s">
        <v>151</v>
      </c>
      <c r="E584" s="215" t="s">
        <v>1010</v>
      </c>
      <c r="F584" s="216" t="s">
        <v>1011</v>
      </c>
      <c r="G584" s="217" t="s">
        <v>320</v>
      </c>
      <c r="H584" s="218">
        <v>108.02</v>
      </c>
      <c r="I584" s="219"/>
      <c r="J584" s="220">
        <f>ROUND(I584*H584,2)</f>
        <v>0</v>
      </c>
      <c r="K584" s="216" t="s">
        <v>161</v>
      </c>
      <c r="L584" s="46"/>
      <c r="M584" s="221" t="s">
        <v>19</v>
      </c>
      <c r="N584" s="222" t="s">
        <v>40</v>
      </c>
      <c r="O584" s="86"/>
      <c r="P584" s="223">
        <f>O584*H584</f>
        <v>0</v>
      </c>
      <c r="Q584" s="223">
        <v>0</v>
      </c>
      <c r="R584" s="223">
        <f>Q584*H584</f>
        <v>0</v>
      </c>
      <c r="S584" s="223">
        <v>0.050000000000000003</v>
      </c>
      <c r="T584" s="224">
        <f>S584*H584</f>
        <v>5.4009999999999998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25" t="s">
        <v>156</v>
      </c>
      <c r="AT584" s="225" t="s">
        <v>151</v>
      </c>
      <c r="AU584" s="225" t="s">
        <v>166</v>
      </c>
      <c r="AY584" s="19" t="s">
        <v>149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9" t="s">
        <v>76</v>
      </c>
      <c r="BK584" s="226">
        <f>ROUND(I584*H584,2)</f>
        <v>0</v>
      </c>
      <c r="BL584" s="19" t="s">
        <v>156</v>
      </c>
      <c r="BM584" s="225" t="s">
        <v>1012</v>
      </c>
    </row>
    <row r="585" s="2" customFormat="1">
      <c r="A585" s="40"/>
      <c r="B585" s="41"/>
      <c r="C585" s="42"/>
      <c r="D585" s="227" t="s">
        <v>158</v>
      </c>
      <c r="E585" s="42"/>
      <c r="F585" s="228" t="s">
        <v>1013</v>
      </c>
      <c r="G585" s="42"/>
      <c r="H585" s="42"/>
      <c r="I585" s="229"/>
      <c r="J585" s="42"/>
      <c r="K585" s="42"/>
      <c r="L585" s="46"/>
      <c r="M585" s="230"/>
      <c r="N585" s="231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158</v>
      </c>
      <c r="AU585" s="19" t="s">
        <v>166</v>
      </c>
    </row>
    <row r="586" s="2" customFormat="1">
      <c r="A586" s="40"/>
      <c r="B586" s="41"/>
      <c r="C586" s="42"/>
      <c r="D586" s="232" t="s">
        <v>164</v>
      </c>
      <c r="E586" s="42"/>
      <c r="F586" s="233" t="s">
        <v>1014</v>
      </c>
      <c r="G586" s="42"/>
      <c r="H586" s="42"/>
      <c r="I586" s="229"/>
      <c r="J586" s="42"/>
      <c r="K586" s="42"/>
      <c r="L586" s="46"/>
      <c r="M586" s="230"/>
      <c r="N586" s="231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164</v>
      </c>
      <c r="AU586" s="19" t="s">
        <v>166</v>
      </c>
    </row>
    <row r="587" s="14" customFormat="1">
      <c r="A587" s="14"/>
      <c r="B587" s="259"/>
      <c r="C587" s="260"/>
      <c r="D587" s="227" t="s">
        <v>438</v>
      </c>
      <c r="E587" s="261" t="s">
        <v>19</v>
      </c>
      <c r="F587" s="262" t="s">
        <v>880</v>
      </c>
      <c r="G587" s="260"/>
      <c r="H587" s="263">
        <v>23</v>
      </c>
      <c r="I587" s="264"/>
      <c r="J587" s="260"/>
      <c r="K587" s="260"/>
      <c r="L587" s="265"/>
      <c r="M587" s="266"/>
      <c r="N587" s="267"/>
      <c r="O587" s="267"/>
      <c r="P587" s="267"/>
      <c r="Q587" s="267"/>
      <c r="R587" s="267"/>
      <c r="S587" s="267"/>
      <c r="T587" s="268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9" t="s">
        <v>438</v>
      </c>
      <c r="AU587" s="269" t="s">
        <v>166</v>
      </c>
      <c r="AV587" s="14" t="s">
        <v>78</v>
      </c>
      <c r="AW587" s="14" t="s">
        <v>31</v>
      </c>
      <c r="AX587" s="14" t="s">
        <v>69</v>
      </c>
      <c r="AY587" s="269" t="s">
        <v>149</v>
      </c>
    </row>
    <row r="588" s="14" customFormat="1">
      <c r="A588" s="14"/>
      <c r="B588" s="259"/>
      <c r="C588" s="260"/>
      <c r="D588" s="227" t="s">
        <v>438</v>
      </c>
      <c r="E588" s="261" t="s">
        <v>19</v>
      </c>
      <c r="F588" s="262" t="s">
        <v>881</v>
      </c>
      <c r="G588" s="260"/>
      <c r="H588" s="263">
        <v>8</v>
      </c>
      <c r="I588" s="264"/>
      <c r="J588" s="260"/>
      <c r="K588" s="260"/>
      <c r="L588" s="265"/>
      <c r="M588" s="266"/>
      <c r="N588" s="267"/>
      <c r="O588" s="267"/>
      <c r="P588" s="267"/>
      <c r="Q588" s="267"/>
      <c r="R588" s="267"/>
      <c r="S588" s="267"/>
      <c r="T588" s="26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9" t="s">
        <v>438</v>
      </c>
      <c r="AU588" s="269" t="s">
        <v>166</v>
      </c>
      <c r="AV588" s="14" t="s">
        <v>78</v>
      </c>
      <c r="AW588" s="14" t="s">
        <v>31</v>
      </c>
      <c r="AX588" s="14" t="s">
        <v>69</v>
      </c>
      <c r="AY588" s="269" t="s">
        <v>149</v>
      </c>
    </row>
    <row r="589" s="14" customFormat="1">
      <c r="A589" s="14"/>
      <c r="B589" s="259"/>
      <c r="C589" s="260"/>
      <c r="D589" s="227" t="s">
        <v>438</v>
      </c>
      <c r="E589" s="261" t="s">
        <v>19</v>
      </c>
      <c r="F589" s="262" t="s">
        <v>882</v>
      </c>
      <c r="G589" s="260"/>
      <c r="H589" s="263">
        <v>16.600000000000001</v>
      </c>
      <c r="I589" s="264"/>
      <c r="J589" s="260"/>
      <c r="K589" s="260"/>
      <c r="L589" s="265"/>
      <c r="M589" s="266"/>
      <c r="N589" s="267"/>
      <c r="O589" s="267"/>
      <c r="P589" s="267"/>
      <c r="Q589" s="267"/>
      <c r="R589" s="267"/>
      <c r="S589" s="267"/>
      <c r="T589" s="268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9" t="s">
        <v>438</v>
      </c>
      <c r="AU589" s="269" t="s">
        <v>166</v>
      </c>
      <c r="AV589" s="14" t="s">
        <v>78</v>
      </c>
      <c r="AW589" s="14" t="s">
        <v>31</v>
      </c>
      <c r="AX589" s="14" t="s">
        <v>69</v>
      </c>
      <c r="AY589" s="269" t="s">
        <v>149</v>
      </c>
    </row>
    <row r="590" s="14" customFormat="1">
      <c r="A590" s="14"/>
      <c r="B590" s="259"/>
      <c r="C590" s="260"/>
      <c r="D590" s="227" t="s">
        <v>438</v>
      </c>
      <c r="E590" s="261" t="s">
        <v>19</v>
      </c>
      <c r="F590" s="262" t="s">
        <v>883</v>
      </c>
      <c r="G590" s="260"/>
      <c r="H590" s="263">
        <v>8.5</v>
      </c>
      <c r="I590" s="264"/>
      <c r="J590" s="260"/>
      <c r="K590" s="260"/>
      <c r="L590" s="265"/>
      <c r="M590" s="266"/>
      <c r="N590" s="267"/>
      <c r="O590" s="267"/>
      <c r="P590" s="267"/>
      <c r="Q590" s="267"/>
      <c r="R590" s="267"/>
      <c r="S590" s="267"/>
      <c r="T590" s="26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9" t="s">
        <v>438</v>
      </c>
      <c r="AU590" s="269" t="s">
        <v>166</v>
      </c>
      <c r="AV590" s="14" t="s">
        <v>78</v>
      </c>
      <c r="AW590" s="14" t="s">
        <v>31</v>
      </c>
      <c r="AX590" s="14" t="s">
        <v>69</v>
      </c>
      <c r="AY590" s="269" t="s">
        <v>149</v>
      </c>
    </row>
    <row r="591" s="14" customFormat="1">
      <c r="A591" s="14"/>
      <c r="B591" s="259"/>
      <c r="C591" s="260"/>
      <c r="D591" s="227" t="s">
        <v>438</v>
      </c>
      <c r="E591" s="261" t="s">
        <v>19</v>
      </c>
      <c r="F591" s="262" t="s">
        <v>884</v>
      </c>
      <c r="G591" s="260"/>
      <c r="H591" s="263">
        <v>3.5</v>
      </c>
      <c r="I591" s="264"/>
      <c r="J591" s="260"/>
      <c r="K591" s="260"/>
      <c r="L591" s="265"/>
      <c r="M591" s="266"/>
      <c r="N591" s="267"/>
      <c r="O591" s="267"/>
      <c r="P591" s="267"/>
      <c r="Q591" s="267"/>
      <c r="R591" s="267"/>
      <c r="S591" s="267"/>
      <c r="T591" s="26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9" t="s">
        <v>438</v>
      </c>
      <c r="AU591" s="269" t="s">
        <v>166</v>
      </c>
      <c r="AV591" s="14" t="s">
        <v>78</v>
      </c>
      <c r="AW591" s="14" t="s">
        <v>31</v>
      </c>
      <c r="AX591" s="14" t="s">
        <v>69</v>
      </c>
      <c r="AY591" s="269" t="s">
        <v>149</v>
      </c>
    </row>
    <row r="592" s="15" customFormat="1">
      <c r="A592" s="15"/>
      <c r="B592" s="270"/>
      <c r="C592" s="271"/>
      <c r="D592" s="227" t="s">
        <v>438</v>
      </c>
      <c r="E592" s="272" t="s">
        <v>19</v>
      </c>
      <c r="F592" s="273" t="s">
        <v>441</v>
      </c>
      <c r="G592" s="271"/>
      <c r="H592" s="274">
        <v>59.600000000000001</v>
      </c>
      <c r="I592" s="275"/>
      <c r="J592" s="271"/>
      <c r="K592" s="271"/>
      <c r="L592" s="276"/>
      <c r="M592" s="277"/>
      <c r="N592" s="278"/>
      <c r="O592" s="278"/>
      <c r="P592" s="278"/>
      <c r="Q592" s="278"/>
      <c r="R592" s="278"/>
      <c r="S592" s="278"/>
      <c r="T592" s="279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80" t="s">
        <v>438</v>
      </c>
      <c r="AU592" s="280" t="s">
        <v>166</v>
      </c>
      <c r="AV592" s="15" t="s">
        <v>166</v>
      </c>
      <c r="AW592" s="15" t="s">
        <v>31</v>
      </c>
      <c r="AX592" s="15" t="s">
        <v>69</v>
      </c>
      <c r="AY592" s="280" t="s">
        <v>149</v>
      </c>
    </row>
    <row r="593" s="14" customFormat="1">
      <c r="A593" s="14"/>
      <c r="B593" s="259"/>
      <c r="C593" s="260"/>
      <c r="D593" s="227" t="s">
        <v>438</v>
      </c>
      <c r="E593" s="261" t="s">
        <v>19</v>
      </c>
      <c r="F593" s="262" t="s">
        <v>782</v>
      </c>
      <c r="G593" s="260"/>
      <c r="H593" s="263">
        <v>17.899999999999999</v>
      </c>
      <c r="I593" s="264"/>
      <c r="J593" s="260"/>
      <c r="K593" s="260"/>
      <c r="L593" s="265"/>
      <c r="M593" s="266"/>
      <c r="N593" s="267"/>
      <c r="O593" s="267"/>
      <c r="P593" s="267"/>
      <c r="Q593" s="267"/>
      <c r="R593" s="267"/>
      <c r="S593" s="267"/>
      <c r="T593" s="26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9" t="s">
        <v>438</v>
      </c>
      <c r="AU593" s="269" t="s">
        <v>166</v>
      </c>
      <c r="AV593" s="14" t="s">
        <v>78</v>
      </c>
      <c r="AW593" s="14" t="s">
        <v>31</v>
      </c>
      <c r="AX593" s="14" t="s">
        <v>69</v>
      </c>
      <c r="AY593" s="269" t="s">
        <v>149</v>
      </c>
    </row>
    <row r="594" s="14" customFormat="1">
      <c r="A594" s="14"/>
      <c r="B594" s="259"/>
      <c r="C594" s="260"/>
      <c r="D594" s="227" t="s">
        <v>438</v>
      </c>
      <c r="E594" s="261" t="s">
        <v>19</v>
      </c>
      <c r="F594" s="262" t="s">
        <v>783</v>
      </c>
      <c r="G594" s="260"/>
      <c r="H594" s="263">
        <v>9.8000000000000007</v>
      </c>
      <c r="I594" s="264"/>
      <c r="J594" s="260"/>
      <c r="K594" s="260"/>
      <c r="L594" s="265"/>
      <c r="M594" s="266"/>
      <c r="N594" s="267"/>
      <c r="O594" s="267"/>
      <c r="P594" s="267"/>
      <c r="Q594" s="267"/>
      <c r="R594" s="267"/>
      <c r="S594" s="267"/>
      <c r="T594" s="268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9" t="s">
        <v>438</v>
      </c>
      <c r="AU594" s="269" t="s">
        <v>166</v>
      </c>
      <c r="AV594" s="14" t="s">
        <v>78</v>
      </c>
      <c r="AW594" s="14" t="s">
        <v>31</v>
      </c>
      <c r="AX594" s="14" t="s">
        <v>69</v>
      </c>
      <c r="AY594" s="269" t="s">
        <v>149</v>
      </c>
    </row>
    <row r="595" s="14" customFormat="1">
      <c r="A595" s="14"/>
      <c r="B595" s="259"/>
      <c r="C595" s="260"/>
      <c r="D595" s="227" t="s">
        <v>438</v>
      </c>
      <c r="E595" s="261" t="s">
        <v>19</v>
      </c>
      <c r="F595" s="262" t="s">
        <v>989</v>
      </c>
      <c r="G595" s="260"/>
      <c r="H595" s="263">
        <v>3</v>
      </c>
      <c r="I595" s="264"/>
      <c r="J595" s="260"/>
      <c r="K595" s="260"/>
      <c r="L595" s="265"/>
      <c r="M595" s="266"/>
      <c r="N595" s="267"/>
      <c r="O595" s="267"/>
      <c r="P595" s="267"/>
      <c r="Q595" s="267"/>
      <c r="R595" s="267"/>
      <c r="S595" s="267"/>
      <c r="T595" s="26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9" t="s">
        <v>438</v>
      </c>
      <c r="AU595" s="269" t="s">
        <v>166</v>
      </c>
      <c r="AV595" s="14" t="s">
        <v>78</v>
      </c>
      <c r="AW595" s="14" t="s">
        <v>31</v>
      </c>
      <c r="AX595" s="14" t="s">
        <v>69</v>
      </c>
      <c r="AY595" s="269" t="s">
        <v>149</v>
      </c>
    </row>
    <row r="596" s="14" customFormat="1">
      <c r="A596" s="14"/>
      <c r="B596" s="259"/>
      <c r="C596" s="260"/>
      <c r="D596" s="227" t="s">
        <v>438</v>
      </c>
      <c r="E596" s="261" t="s">
        <v>19</v>
      </c>
      <c r="F596" s="262" t="s">
        <v>990</v>
      </c>
      <c r="G596" s="260"/>
      <c r="H596" s="263">
        <v>1.3999999999999999</v>
      </c>
      <c r="I596" s="264"/>
      <c r="J596" s="260"/>
      <c r="K596" s="260"/>
      <c r="L596" s="265"/>
      <c r="M596" s="266"/>
      <c r="N596" s="267"/>
      <c r="O596" s="267"/>
      <c r="P596" s="267"/>
      <c r="Q596" s="267"/>
      <c r="R596" s="267"/>
      <c r="S596" s="267"/>
      <c r="T596" s="26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9" t="s">
        <v>438</v>
      </c>
      <c r="AU596" s="269" t="s">
        <v>166</v>
      </c>
      <c r="AV596" s="14" t="s">
        <v>78</v>
      </c>
      <c r="AW596" s="14" t="s">
        <v>31</v>
      </c>
      <c r="AX596" s="14" t="s">
        <v>69</v>
      </c>
      <c r="AY596" s="269" t="s">
        <v>149</v>
      </c>
    </row>
    <row r="597" s="14" customFormat="1">
      <c r="A597" s="14"/>
      <c r="B597" s="259"/>
      <c r="C597" s="260"/>
      <c r="D597" s="227" t="s">
        <v>438</v>
      </c>
      <c r="E597" s="261" t="s">
        <v>19</v>
      </c>
      <c r="F597" s="262" t="s">
        <v>991</v>
      </c>
      <c r="G597" s="260"/>
      <c r="H597" s="263">
        <v>6.5</v>
      </c>
      <c r="I597" s="264"/>
      <c r="J597" s="260"/>
      <c r="K597" s="260"/>
      <c r="L597" s="265"/>
      <c r="M597" s="266"/>
      <c r="N597" s="267"/>
      <c r="O597" s="267"/>
      <c r="P597" s="267"/>
      <c r="Q597" s="267"/>
      <c r="R597" s="267"/>
      <c r="S597" s="267"/>
      <c r="T597" s="26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9" t="s">
        <v>438</v>
      </c>
      <c r="AU597" s="269" t="s">
        <v>166</v>
      </c>
      <c r="AV597" s="14" t="s">
        <v>78</v>
      </c>
      <c r="AW597" s="14" t="s">
        <v>31</v>
      </c>
      <c r="AX597" s="14" t="s">
        <v>69</v>
      </c>
      <c r="AY597" s="269" t="s">
        <v>149</v>
      </c>
    </row>
    <row r="598" s="15" customFormat="1">
      <c r="A598" s="15"/>
      <c r="B598" s="270"/>
      <c r="C598" s="271"/>
      <c r="D598" s="227" t="s">
        <v>438</v>
      </c>
      <c r="E598" s="272" t="s">
        <v>19</v>
      </c>
      <c r="F598" s="273" t="s">
        <v>441</v>
      </c>
      <c r="G598" s="271"/>
      <c r="H598" s="274">
        <v>38.600000000000001</v>
      </c>
      <c r="I598" s="275"/>
      <c r="J598" s="271"/>
      <c r="K598" s="271"/>
      <c r="L598" s="276"/>
      <c r="M598" s="277"/>
      <c r="N598" s="278"/>
      <c r="O598" s="278"/>
      <c r="P598" s="278"/>
      <c r="Q598" s="278"/>
      <c r="R598" s="278"/>
      <c r="S598" s="278"/>
      <c r="T598" s="279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80" t="s">
        <v>438</v>
      </c>
      <c r="AU598" s="280" t="s">
        <v>166</v>
      </c>
      <c r="AV598" s="15" t="s">
        <v>166</v>
      </c>
      <c r="AW598" s="15" t="s">
        <v>31</v>
      </c>
      <c r="AX598" s="15" t="s">
        <v>69</v>
      </c>
      <c r="AY598" s="280" t="s">
        <v>149</v>
      </c>
    </row>
    <row r="599" s="16" customFormat="1">
      <c r="A599" s="16"/>
      <c r="B599" s="281"/>
      <c r="C599" s="282"/>
      <c r="D599" s="227" t="s">
        <v>438</v>
      </c>
      <c r="E599" s="283" t="s">
        <v>19</v>
      </c>
      <c r="F599" s="284" t="s">
        <v>446</v>
      </c>
      <c r="G599" s="282"/>
      <c r="H599" s="285">
        <v>98.200000000000003</v>
      </c>
      <c r="I599" s="286"/>
      <c r="J599" s="282"/>
      <c r="K599" s="282"/>
      <c r="L599" s="287"/>
      <c r="M599" s="288"/>
      <c r="N599" s="289"/>
      <c r="O599" s="289"/>
      <c r="P599" s="289"/>
      <c r="Q599" s="289"/>
      <c r="R599" s="289"/>
      <c r="S599" s="289"/>
      <c r="T599" s="290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91" t="s">
        <v>438</v>
      </c>
      <c r="AU599" s="291" t="s">
        <v>166</v>
      </c>
      <c r="AV599" s="16" t="s">
        <v>156</v>
      </c>
      <c r="AW599" s="16" t="s">
        <v>31</v>
      </c>
      <c r="AX599" s="16" t="s">
        <v>69</v>
      </c>
      <c r="AY599" s="291" t="s">
        <v>149</v>
      </c>
    </row>
    <row r="600" s="14" customFormat="1">
      <c r="A600" s="14"/>
      <c r="B600" s="259"/>
      <c r="C600" s="260"/>
      <c r="D600" s="227" t="s">
        <v>438</v>
      </c>
      <c r="E600" s="261" t="s">
        <v>19</v>
      </c>
      <c r="F600" s="262" t="s">
        <v>1015</v>
      </c>
      <c r="G600" s="260"/>
      <c r="H600" s="263">
        <v>108.02</v>
      </c>
      <c r="I600" s="264"/>
      <c r="J600" s="260"/>
      <c r="K600" s="260"/>
      <c r="L600" s="265"/>
      <c r="M600" s="266"/>
      <c r="N600" s="267"/>
      <c r="O600" s="267"/>
      <c r="P600" s="267"/>
      <c r="Q600" s="267"/>
      <c r="R600" s="267"/>
      <c r="S600" s="267"/>
      <c r="T600" s="26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9" t="s">
        <v>438</v>
      </c>
      <c r="AU600" s="269" t="s">
        <v>166</v>
      </c>
      <c r="AV600" s="14" t="s">
        <v>78</v>
      </c>
      <c r="AW600" s="14" t="s">
        <v>31</v>
      </c>
      <c r="AX600" s="14" t="s">
        <v>76</v>
      </c>
      <c r="AY600" s="269" t="s">
        <v>149</v>
      </c>
    </row>
    <row r="601" s="2" customFormat="1" ht="37.8" customHeight="1">
      <c r="A601" s="40"/>
      <c r="B601" s="41"/>
      <c r="C601" s="214" t="s">
        <v>1016</v>
      </c>
      <c r="D601" s="214" t="s">
        <v>151</v>
      </c>
      <c r="E601" s="215" t="s">
        <v>1017</v>
      </c>
      <c r="F601" s="216" t="s">
        <v>1018</v>
      </c>
      <c r="G601" s="217" t="s">
        <v>320</v>
      </c>
      <c r="H601" s="218">
        <v>403.97500000000002</v>
      </c>
      <c r="I601" s="219"/>
      <c r="J601" s="220">
        <f>ROUND(I601*H601,2)</f>
        <v>0</v>
      </c>
      <c r="K601" s="216" t="s">
        <v>161</v>
      </c>
      <c r="L601" s="46"/>
      <c r="M601" s="221" t="s">
        <v>19</v>
      </c>
      <c r="N601" s="222" t="s">
        <v>40</v>
      </c>
      <c r="O601" s="86"/>
      <c r="P601" s="223">
        <f>O601*H601</f>
        <v>0</v>
      </c>
      <c r="Q601" s="223">
        <v>0</v>
      </c>
      <c r="R601" s="223">
        <f>Q601*H601</f>
        <v>0</v>
      </c>
      <c r="S601" s="223">
        <v>0.045999999999999999</v>
      </c>
      <c r="T601" s="224">
        <f>S601*H601</f>
        <v>18.582850000000001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25" t="s">
        <v>156</v>
      </c>
      <c r="AT601" s="225" t="s">
        <v>151</v>
      </c>
      <c r="AU601" s="225" t="s">
        <v>166</v>
      </c>
      <c r="AY601" s="19" t="s">
        <v>149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9" t="s">
        <v>76</v>
      </c>
      <c r="BK601" s="226">
        <f>ROUND(I601*H601,2)</f>
        <v>0</v>
      </c>
      <c r="BL601" s="19" t="s">
        <v>156</v>
      </c>
      <c r="BM601" s="225" t="s">
        <v>1019</v>
      </c>
    </row>
    <row r="602" s="2" customFormat="1">
      <c r="A602" s="40"/>
      <c r="B602" s="41"/>
      <c r="C602" s="42"/>
      <c r="D602" s="227" t="s">
        <v>158</v>
      </c>
      <c r="E602" s="42"/>
      <c r="F602" s="228" t="s">
        <v>1020</v>
      </c>
      <c r="G602" s="42"/>
      <c r="H602" s="42"/>
      <c r="I602" s="229"/>
      <c r="J602" s="42"/>
      <c r="K602" s="42"/>
      <c r="L602" s="46"/>
      <c r="M602" s="230"/>
      <c r="N602" s="231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158</v>
      </c>
      <c r="AU602" s="19" t="s">
        <v>166</v>
      </c>
    </row>
    <row r="603" s="2" customFormat="1">
      <c r="A603" s="40"/>
      <c r="B603" s="41"/>
      <c r="C603" s="42"/>
      <c r="D603" s="232" t="s">
        <v>164</v>
      </c>
      <c r="E603" s="42"/>
      <c r="F603" s="233" t="s">
        <v>1021</v>
      </c>
      <c r="G603" s="42"/>
      <c r="H603" s="42"/>
      <c r="I603" s="229"/>
      <c r="J603" s="42"/>
      <c r="K603" s="42"/>
      <c r="L603" s="46"/>
      <c r="M603" s="230"/>
      <c r="N603" s="231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164</v>
      </c>
      <c r="AU603" s="19" t="s">
        <v>166</v>
      </c>
    </row>
    <row r="604" s="14" customFormat="1">
      <c r="A604" s="14"/>
      <c r="B604" s="259"/>
      <c r="C604" s="260"/>
      <c r="D604" s="227" t="s">
        <v>438</v>
      </c>
      <c r="E604" s="261" t="s">
        <v>19</v>
      </c>
      <c r="F604" s="262" t="s">
        <v>1022</v>
      </c>
      <c r="G604" s="260"/>
      <c r="H604" s="263">
        <v>50.600000000000001</v>
      </c>
      <c r="I604" s="264"/>
      <c r="J604" s="260"/>
      <c r="K604" s="260"/>
      <c r="L604" s="265"/>
      <c r="M604" s="266"/>
      <c r="N604" s="267"/>
      <c r="O604" s="267"/>
      <c r="P604" s="267"/>
      <c r="Q604" s="267"/>
      <c r="R604" s="267"/>
      <c r="S604" s="267"/>
      <c r="T604" s="26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9" t="s">
        <v>438</v>
      </c>
      <c r="AU604" s="269" t="s">
        <v>166</v>
      </c>
      <c r="AV604" s="14" t="s">
        <v>78</v>
      </c>
      <c r="AW604" s="14" t="s">
        <v>31</v>
      </c>
      <c r="AX604" s="14" t="s">
        <v>69</v>
      </c>
      <c r="AY604" s="269" t="s">
        <v>149</v>
      </c>
    </row>
    <row r="605" s="14" customFormat="1">
      <c r="A605" s="14"/>
      <c r="B605" s="259"/>
      <c r="C605" s="260"/>
      <c r="D605" s="227" t="s">
        <v>438</v>
      </c>
      <c r="E605" s="261" t="s">
        <v>19</v>
      </c>
      <c r="F605" s="262" t="s">
        <v>1023</v>
      </c>
      <c r="G605" s="260"/>
      <c r="H605" s="263">
        <v>33</v>
      </c>
      <c r="I605" s="264"/>
      <c r="J605" s="260"/>
      <c r="K605" s="260"/>
      <c r="L605" s="265"/>
      <c r="M605" s="266"/>
      <c r="N605" s="267"/>
      <c r="O605" s="267"/>
      <c r="P605" s="267"/>
      <c r="Q605" s="267"/>
      <c r="R605" s="267"/>
      <c r="S605" s="267"/>
      <c r="T605" s="26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9" t="s">
        <v>438</v>
      </c>
      <c r="AU605" s="269" t="s">
        <v>166</v>
      </c>
      <c r="AV605" s="14" t="s">
        <v>78</v>
      </c>
      <c r="AW605" s="14" t="s">
        <v>31</v>
      </c>
      <c r="AX605" s="14" t="s">
        <v>69</v>
      </c>
      <c r="AY605" s="269" t="s">
        <v>149</v>
      </c>
    </row>
    <row r="606" s="14" customFormat="1">
      <c r="A606" s="14"/>
      <c r="B606" s="259"/>
      <c r="C606" s="260"/>
      <c r="D606" s="227" t="s">
        <v>438</v>
      </c>
      <c r="E606" s="261" t="s">
        <v>19</v>
      </c>
      <c r="F606" s="262" t="s">
        <v>1024</v>
      </c>
      <c r="G606" s="260"/>
      <c r="H606" s="263">
        <v>45.100000000000001</v>
      </c>
      <c r="I606" s="264"/>
      <c r="J606" s="260"/>
      <c r="K606" s="260"/>
      <c r="L606" s="265"/>
      <c r="M606" s="266"/>
      <c r="N606" s="267"/>
      <c r="O606" s="267"/>
      <c r="P606" s="267"/>
      <c r="Q606" s="267"/>
      <c r="R606" s="267"/>
      <c r="S606" s="267"/>
      <c r="T606" s="26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9" t="s">
        <v>438</v>
      </c>
      <c r="AU606" s="269" t="s">
        <v>166</v>
      </c>
      <c r="AV606" s="14" t="s">
        <v>78</v>
      </c>
      <c r="AW606" s="14" t="s">
        <v>31</v>
      </c>
      <c r="AX606" s="14" t="s">
        <v>69</v>
      </c>
      <c r="AY606" s="269" t="s">
        <v>149</v>
      </c>
    </row>
    <row r="607" s="14" customFormat="1">
      <c r="A607" s="14"/>
      <c r="B607" s="259"/>
      <c r="C607" s="260"/>
      <c r="D607" s="227" t="s">
        <v>438</v>
      </c>
      <c r="E607" s="261" t="s">
        <v>19</v>
      </c>
      <c r="F607" s="262" t="s">
        <v>1025</v>
      </c>
      <c r="G607" s="260"/>
      <c r="H607" s="263">
        <v>27.5</v>
      </c>
      <c r="I607" s="264"/>
      <c r="J607" s="260"/>
      <c r="K607" s="260"/>
      <c r="L607" s="265"/>
      <c r="M607" s="266"/>
      <c r="N607" s="267"/>
      <c r="O607" s="267"/>
      <c r="P607" s="267"/>
      <c r="Q607" s="267"/>
      <c r="R607" s="267"/>
      <c r="S607" s="267"/>
      <c r="T607" s="26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9" t="s">
        <v>438</v>
      </c>
      <c r="AU607" s="269" t="s">
        <v>166</v>
      </c>
      <c r="AV607" s="14" t="s">
        <v>78</v>
      </c>
      <c r="AW607" s="14" t="s">
        <v>31</v>
      </c>
      <c r="AX607" s="14" t="s">
        <v>69</v>
      </c>
      <c r="AY607" s="269" t="s">
        <v>149</v>
      </c>
    </row>
    <row r="608" s="14" customFormat="1">
      <c r="A608" s="14"/>
      <c r="B608" s="259"/>
      <c r="C608" s="260"/>
      <c r="D608" s="227" t="s">
        <v>438</v>
      </c>
      <c r="E608" s="261" t="s">
        <v>19</v>
      </c>
      <c r="F608" s="262" t="s">
        <v>1026</v>
      </c>
      <c r="G608" s="260"/>
      <c r="H608" s="263">
        <v>27.75</v>
      </c>
      <c r="I608" s="264"/>
      <c r="J608" s="260"/>
      <c r="K608" s="260"/>
      <c r="L608" s="265"/>
      <c r="M608" s="266"/>
      <c r="N608" s="267"/>
      <c r="O608" s="267"/>
      <c r="P608" s="267"/>
      <c r="Q608" s="267"/>
      <c r="R608" s="267"/>
      <c r="S608" s="267"/>
      <c r="T608" s="26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9" t="s">
        <v>438</v>
      </c>
      <c r="AU608" s="269" t="s">
        <v>166</v>
      </c>
      <c r="AV608" s="14" t="s">
        <v>78</v>
      </c>
      <c r="AW608" s="14" t="s">
        <v>31</v>
      </c>
      <c r="AX608" s="14" t="s">
        <v>69</v>
      </c>
      <c r="AY608" s="269" t="s">
        <v>149</v>
      </c>
    </row>
    <row r="609" s="15" customFormat="1">
      <c r="A609" s="15"/>
      <c r="B609" s="270"/>
      <c r="C609" s="271"/>
      <c r="D609" s="227" t="s">
        <v>438</v>
      </c>
      <c r="E609" s="272" t="s">
        <v>19</v>
      </c>
      <c r="F609" s="273" t="s">
        <v>441</v>
      </c>
      <c r="G609" s="271"/>
      <c r="H609" s="274">
        <v>183.94999999999999</v>
      </c>
      <c r="I609" s="275"/>
      <c r="J609" s="271"/>
      <c r="K609" s="271"/>
      <c r="L609" s="276"/>
      <c r="M609" s="277"/>
      <c r="N609" s="278"/>
      <c r="O609" s="278"/>
      <c r="P609" s="278"/>
      <c r="Q609" s="278"/>
      <c r="R609" s="278"/>
      <c r="S609" s="278"/>
      <c r="T609" s="279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80" t="s">
        <v>438</v>
      </c>
      <c r="AU609" s="280" t="s">
        <v>166</v>
      </c>
      <c r="AV609" s="15" t="s">
        <v>166</v>
      </c>
      <c r="AW609" s="15" t="s">
        <v>31</v>
      </c>
      <c r="AX609" s="15" t="s">
        <v>69</v>
      </c>
      <c r="AY609" s="280" t="s">
        <v>149</v>
      </c>
    </row>
    <row r="610" s="14" customFormat="1">
      <c r="A610" s="14"/>
      <c r="B610" s="259"/>
      <c r="C610" s="260"/>
      <c r="D610" s="227" t="s">
        <v>438</v>
      </c>
      <c r="E610" s="261" t="s">
        <v>19</v>
      </c>
      <c r="F610" s="262" t="s">
        <v>1027</v>
      </c>
      <c r="G610" s="260"/>
      <c r="H610" s="263">
        <v>51.600000000000001</v>
      </c>
      <c r="I610" s="264"/>
      <c r="J610" s="260"/>
      <c r="K610" s="260"/>
      <c r="L610" s="265"/>
      <c r="M610" s="266"/>
      <c r="N610" s="267"/>
      <c r="O610" s="267"/>
      <c r="P610" s="267"/>
      <c r="Q610" s="267"/>
      <c r="R610" s="267"/>
      <c r="S610" s="267"/>
      <c r="T610" s="26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9" t="s">
        <v>438</v>
      </c>
      <c r="AU610" s="269" t="s">
        <v>166</v>
      </c>
      <c r="AV610" s="14" t="s">
        <v>78</v>
      </c>
      <c r="AW610" s="14" t="s">
        <v>31</v>
      </c>
      <c r="AX610" s="14" t="s">
        <v>69</v>
      </c>
      <c r="AY610" s="269" t="s">
        <v>149</v>
      </c>
    </row>
    <row r="611" s="14" customFormat="1">
      <c r="A611" s="14"/>
      <c r="B611" s="259"/>
      <c r="C611" s="260"/>
      <c r="D611" s="227" t="s">
        <v>438</v>
      </c>
      <c r="E611" s="261" t="s">
        <v>19</v>
      </c>
      <c r="F611" s="262" t="s">
        <v>1028</v>
      </c>
      <c r="G611" s="260"/>
      <c r="H611" s="263">
        <v>39</v>
      </c>
      <c r="I611" s="264"/>
      <c r="J611" s="260"/>
      <c r="K611" s="260"/>
      <c r="L611" s="265"/>
      <c r="M611" s="266"/>
      <c r="N611" s="267"/>
      <c r="O611" s="267"/>
      <c r="P611" s="267"/>
      <c r="Q611" s="267"/>
      <c r="R611" s="267"/>
      <c r="S611" s="267"/>
      <c r="T611" s="268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9" t="s">
        <v>438</v>
      </c>
      <c r="AU611" s="269" t="s">
        <v>166</v>
      </c>
      <c r="AV611" s="14" t="s">
        <v>78</v>
      </c>
      <c r="AW611" s="14" t="s">
        <v>31</v>
      </c>
      <c r="AX611" s="14" t="s">
        <v>69</v>
      </c>
      <c r="AY611" s="269" t="s">
        <v>149</v>
      </c>
    </row>
    <row r="612" s="14" customFormat="1">
      <c r="A612" s="14"/>
      <c r="B612" s="259"/>
      <c r="C612" s="260"/>
      <c r="D612" s="227" t="s">
        <v>438</v>
      </c>
      <c r="E612" s="261" t="s">
        <v>19</v>
      </c>
      <c r="F612" s="262" t="s">
        <v>1029</v>
      </c>
      <c r="G612" s="260"/>
      <c r="H612" s="263">
        <v>8.0999999999999996</v>
      </c>
      <c r="I612" s="264"/>
      <c r="J612" s="260"/>
      <c r="K612" s="260"/>
      <c r="L612" s="265"/>
      <c r="M612" s="266"/>
      <c r="N612" s="267"/>
      <c r="O612" s="267"/>
      <c r="P612" s="267"/>
      <c r="Q612" s="267"/>
      <c r="R612" s="267"/>
      <c r="S612" s="267"/>
      <c r="T612" s="26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9" t="s">
        <v>438</v>
      </c>
      <c r="AU612" s="269" t="s">
        <v>166</v>
      </c>
      <c r="AV612" s="14" t="s">
        <v>78</v>
      </c>
      <c r="AW612" s="14" t="s">
        <v>31</v>
      </c>
      <c r="AX612" s="14" t="s">
        <v>69</v>
      </c>
      <c r="AY612" s="269" t="s">
        <v>149</v>
      </c>
    </row>
    <row r="613" s="14" customFormat="1">
      <c r="A613" s="14"/>
      <c r="B613" s="259"/>
      <c r="C613" s="260"/>
      <c r="D613" s="227" t="s">
        <v>438</v>
      </c>
      <c r="E613" s="261" t="s">
        <v>19</v>
      </c>
      <c r="F613" s="262" t="s">
        <v>1030</v>
      </c>
      <c r="G613" s="260"/>
      <c r="H613" s="263">
        <v>10.199999999999999</v>
      </c>
      <c r="I613" s="264"/>
      <c r="J613" s="260"/>
      <c r="K613" s="260"/>
      <c r="L613" s="265"/>
      <c r="M613" s="266"/>
      <c r="N613" s="267"/>
      <c r="O613" s="267"/>
      <c r="P613" s="267"/>
      <c r="Q613" s="267"/>
      <c r="R613" s="267"/>
      <c r="S613" s="267"/>
      <c r="T613" s="26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9" t="s">
        <v>438</v>
      </c>
      <c r="AU613" s="269" t="s">
        <v>166</v>
      </c>
      <c r="AV613" s="14" t="s">
        <v>78</v>
      </c>
      <c r="AW613" s="14" t="s">
        <v>31</v>
      </c>
      <c r="AX613" s="14" t="s">
        <v>69</v>
      </c>
      <c r="AY613" s="269" t="s">
        <v>149</v>
      </c>
    </row>
    <row r="614" s="14" customFormat="1">
      <c r="A614" s="14"/>
      <c r="B614" s="259"/>
      <c r="C614" s="260"/>
      <c r="D614" s="227" t="s">
        <v>438</v>
      </c>
      <c r="E614" s="261" t="s">
        <v>19</v>
      </c>
      <c r="F614" s="262" t="s">
        <v>1031</v>
      </c>
      <c r="G614" s="260"/>
      <c r="H614" s="263">
        <v>34.200000000000003</v>
      </c>
      <c r="I614" s="264"/>
      <c r="J614" s="260"/>
      <c r="K614" s="260"/>
      <c r="L614" s="265"/>
      <c r="M614" s="266"/>
      <c r="N614" s="267"/>
      <c r="O614" s="267"/>
      <c r="P614" s="267"/>
      <c r="Q614" s="267"/>
      <c r="R614" s="267"/>
      <c r="S614" s="267"/>
      <c r="T614" s="26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9" t="s">
        <v>438</v>
      </c>
      <c r="AU614" s="269" t="s">
        <v>166</v>
      </c>
      <c r="AV614" s="14" t="s">
        <v>78</v>
      </c>
      <c r="AW614" s="14" t="s">
        <v>31</v>
      </c>
      <c r="AX614" s="14" t="s">
        <v>69</v>
      </c>
      <c r="AY614" s="269" t="s">
        <v>149</v>
      </c>
    </row>
    <row r="615" s="14" customFormat="1">
      <c r="A615" s="14"/>
      <c r="B615" s="259"/>
      <c r="C615" s="260"/>
      <c r="D615" s="227" t="s">
        <v>438</v>
      </c>
      <c r="E615" s="261" t="s">
        <v>19</v>
      </c>
      <c r="F615" s="262" t="s">
        <v>1032</v>
      </c>
      <c r="G615" s="260"/>
      <c r="H615" s="263">
        <v>16.199999999999999</v>
      </c>
      <c r="I615" s="264"/>
      <c r="J615" s="260"/>
      <c r="K615" s="260"/>
      <c r="L615" s="265"/>
      <c r="M615" s="266"/>
      <c r="N615" s="267"/>
      <c r="O615" s="267"/>
      <c r="P615" s="267"/>
      <c r="Q615" s="267"/>
      <c r="R615" s="267"/>
      <c r="S615" s="267"/>
      <c r="T615" s="26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9" t="s">
        <v>438</v>
      </c>
      <c r="AU615" s="269" t="s">
        <v>166</v>
      </c>
      <c r="AV615" s="14" t="s">
        <v>78</v>
      </c>
      <c r="AW615" s="14" t="s">
        <v>31</v>
      </c>
      <c r="AX615" s="14" t="s">
        <v>69</v>
      </c>
      <c r="AY615" s="269" t="s">
        <v>149</v>
      </c>
    </row>
    <row r="616" s="14" customFormat="1">
      <c r="A616" s="14"/>
      <c r="B616" s="259"/>
      <c r="C616" s="260"/>
      <c r="D616" s="227" t="s">
        <v>438</v>
      </c>
      <c r="E616" s="261" t="s">
        <v>19</v>
      </c>
      <c r="F616" s="262" t="s">
        <v>1033</v>
      </c>
      <c r="G616" s="260"/>
      <c r="H616" s="263">
        <v>24</v>
      </c>
      <c r="I616" s="264"/>
      <c r="J616" s="260"/>
      <c r="K616" s="260"/>
      <c r="L616" s="265"/>
      <c r="M616" s="266"/>
      <c r="N616" s="267"/>
      <c r="O616" s="267"/>
      <c r="P616" s="267"/>
      <c r="Q616" s="267"/>
      <c r="R616" s="267"/>
      <c r="S616" s="267"/>
      <c r="T616" s="26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9" t="s">
        <v>438</v>
      </c>
      <c r="AU616" s="269" t="s">
        <v>166</v>
      </c>
      <c r="AV616" s="14" t="s">
        <v>78</v>
      </c>
      <c r="AW616" s="14" t="s">
        <v>31</v>
      </c>
      <c r="AX616" s="14" t="s">
        <v>69</v>
      </c>
      <c r="AY616" s="269" t="s">
        <v>149</v>
      </c>
    </row>
    <row r="617" s="15" customFormat="1">
      <c r="A617" s="15"/>
      <c r="B617" s="270"/>
      <c r="C617" s="271"/>
      <c r="D617" s="227" t="s">
        <v>438</v>
      </c>
      <c r="E617" s="272" t="s">
        <v>19</v>
      </c>
      <c r="F617" s="273" t="s">
        <v>441</v>
      </c>
      <c r="G617" s="271"/>
      <c r="H617" s="274">
        <v>183.29999999999998</v>
      </c>
      <c r="I617" s="275"/>
      <c r="J617" s="271"/>
      <c r="K617" s="271"/>
      <c r="L617" s="276"/>
      <c r="M617" s="277"/>
      <c r="N617" s="278"/>
      <c r="O617" s="278"/>
      <c r="P617" s="278"/>
      <c r="Q617" s="278"/>
      <c r="R617" s="278"/>
      <c r="S617" s="278"/>
      <c r="T617" s="279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80" t="s">
        <v>438</v>
      </c>
      <c r="AU617" s="280" t="s">
        <v>166</v>
      </c>
      <c r="AV617" s="15" t="s">
        <v>166</v>
      </c>
      <c r="AW617" s="15" t="s">
        <v>31</v>
      </c>
      <c r="AX617" s="15" t="s">
        <v>69</v>
      </c>
      <c r="AY617" s="280" t="s">
        <v>149</v>
      </c>
    </row>
    <row r="618" s="16" customFormat="1">
      <c r="A618" s="16"/>
      <c r="B618" s="281"/>
      <c r="C618" s="282"/>
      <c r="D618" s="227" t="s">
        <v>438</v>
      </c>
      <c r="E618" s="283" t="s">
        <v>19</v>
      </c>
      <c r="F618" s="284" t="s">
        <v>446</v>
      </c>
      <c r="G618" s="282"/>
      <c r="H618" s="285">
        <v>367.24999999999994</v>
      </c>
      <c r="I618" s="286"/>
      <c r="J618" s="282"/>
      <c r="K618" s="282"/>
      <c r="L618" s="287"/>
      <c r="M618" s="288"/>
      <c r="N618" s="289"/>
      <c r="O618" s="289"/>
      <c r="P618" s="289"/>
      <c r="Q618" s="289"/>
      <c r="R618" s="289"/>
      <c r="S618" s="289"/>
      <c r="T618" s="290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T618" s="291" t="s">
        <v>438</v>
      </c>
      <c r="AU618" s="291" t="s">
        <v>166</v>
      </c>
      <c r="AV618" s="16" t="s">
        <v>156</v>
      </c>
      <c r="AW618" s="16" t="s">
        <v>31</v>
      </c>
      <c r="AX618" s="16" t="s">
        <v>76</v>
      </c>
      <c r="AY618" s="291" t="s">
        <v>149</v>
      </c>
    </row>
    <row r="619" s="14" customFormat="1">
      <c r="A619" s="14"/>
      <c r="B619" s="259"/>
      <c r="C619" s="260"/>
      <c r="D619" s="227" t="s">
        <v>438</v>
      </c>
      <c r="E619" s="260"/>
      <c r="F619" s="262" t="s">
        <v>1034</v>
      </c>
      <c r="G619" s="260"/>
      <c r="H619" s="263">
        <v>403.97500000000002</v>
      </c>
      <c r="I619" s="264"/>
      <c r="J619" s="260"/>
      <c r="K619" s="260"/>
      <c r="L619" s="265"/>
      <c r="M619" s="266"/>
      <c r="N619" s="267"/>
      <c r="O619" s="267"/>
      <c r="P619" s="267"/>
      <c r="Q619" s="267"/>
      <c r="R619" s="267"/>
      <c r="S619" s="267"/>
      <c r="T619" s="268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9" t="s">
        <v>438</v>
      </c>
      <c r="AU619" s="269" t="s">
        <v>166</v>
      </c>
      <c r="AV619" s="14" t="s">
        <v>78</v>
      </c>
      <c r="AW619" s="14" t="s">
        <v>4</v>
      </c>
      <c r="AX619" s="14" t="s">
        <v>76</v>
      </c>
      <c r="AY619" s="269" t="s">
        <v>149</v>
      </c>
    </row>
    <row r="620" s="2" customFormat="1" ht="24.15" customHeight="1">
      <c r="A620" s="40"/>
      <c r="B620" s="41"/>
      <c r="C620" s="214" t="s">
        <v>693</v>
      </c>
      <c r="D620" s="214" t="s">
        <v>151</v>
      </c>
      <c r="E620" s="215" t="s">
        <v>1035</v>
      </c>
      <c r="F620" s="216" t="s">
        <v>1036</v>
      </c>
      <c r="G620" s="217" t="s">
        <v>320</v>
      </c>
      <c r="H620" s="218">
        <v>17.760000000000002</v>
      </c>
      <c r="I620" s="219"/>
      <c r="J620" s="220">
        <f>ROUND(I620*H620,2)</f>
        <v>0</v>
      </c>
      <c r="K620" s="216" t="s">
        <v>161</v>
      </c>
      <c r="L620" s="46"/>
      <c r="M620" s="221" t="s">
        <v>19</v>
      </c>
      <c r="N620" s="222" t="s">
        <v>40</v>
      </c>
      <c r="O620" s="86"/>
      <c r="P620" s="223">
        <f>O620*H620</f>
        <v>0</v>
      </c>
      <c r="Q620" s="223">
        <v>0</v>
      </c>
      <c r="R620" s="223">
        <f>Q620*H620</f>
        <v>0</v>
      </c>
      <c r="S620" s="223">
        <v>0.068000000000000005</v>
      </c>
      <c r="T620" s="224">
        <f>S620*H620</f>
        <v>1.2076800000000001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25" t="s">
        <v>156</v>
      </c>
      <c r="AT620" s="225" t="s">
        <v>151</v>
      </c>
      <c r="AU620" s="225" t="s">
        <v>166</v>
      </c>
      <c r="AY620" s="19" t="s">
        <v>149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9" t="s">
        <v>76</v>
      </c>
      <c r="BK620" s="226">
        <f>ROUND(I620*H620,2)</f>
        <v>0</v>
      </c>
      <c r="BL620" s="19" t="s">
        <v>156</v>
      </c>
      <c r="BM620" s="225" t="s">
        <v>1037</v>
      </c>
    </row>
    <row r="621" s="2" customFormat="1">
      <c r="A621" s="40"/>
      <c r="B621" s="41"/>
      <c r="C621" s="42"/>
      <c r="D621" s="227" t="s">
        <v>158</v>
      </c>
      <c r="E621" s="42"/>
      <c r="F621" s="228" t="s">
        <v>1038</v>
      </c>
      <c r="G621" s="42"/>
      <c r="H621" s="42"/>
      <c r="I621" s="229"/>
      <c r="J621" s="42"/>
      <c r="K621" s="42"/>
      <c r="L621" s="46"/>
      <c r="M621" s="230"/>
      <c r="N621" s="231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158</v>
      </c>
      <c r="AU621" s="19" t="s">
        <v>166</v>
      </c>
    </row>
    <row r="622" s="2" customFormat="1">
      <c r="A622" s="40"/>
      <c r="B622" s="41"/>
      <c r="C622" s="42"/>
      <c r="D622" s="232" t="s">
        <v>164</v>
      </c>
      <c r="E622" s="42"/>
      <c r="F622" s="233" t="s">
        <v>1039</v>
      </c>
      <c r="G622" s="42"/>
      <c r="H622" s="42"/>
      <c r="I622" s="229"/>
      <c r="J622" s="42"/>
      <c r="K622" s="42"/>
      <c r="L622" s="46"/>
      <c r="M622" s="230"/>
      <c r="N622" s="231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164</v>
      </c>
      <c r="AU622" s="19" t="s">
        <v>166</v>
      </c>
    </row>
    <row r="623" s="14" customFormat="1">
      <c r="A623" s="14"/>
      <c r="B623" s="259"/>
      <c r="C623" s="260"/>
      <c r="D623" s="227" t="s">
        <v>438</v>
      </c>
      <c r="E623" s="261" t="s">
        <v>19</v>
      </c>
      <c r="F623" s="262" t="s">
        <v>1040</v>
      </c>
      <c r="G623" s="260"/>
      <c r="H623" s="263">
        <v>10.35</v>
      </c>
      <c r="I623" s="264"/>
      <c r="J623" s="260"/>
      <c r="K623" s="260"/>
      <c r="L623" s="265"/>
      <c r="M623" s="266"/>
      <c r="N623" s="267"/>
      <c r="O623" s="267"/>
      <c r="P623" s="267"/>
      <c r="Q623" s="267"/>
      <c r="R623" s="267"/>
      <c r="S623" s="267"/>
      <c r="T623" s="268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9" t="s">
        <v>438</v>
      </c>
      <c r="AU623" s="269" t="s">
        <v>166</v>
      </c>
      <c r="AV623" s="14" t="s">
        <v>78</v>
      </c>
      <c r="AW623" s="14" t="s">
        <v>31</v>
      </c>
      <c r="AX623" s="14" t="s">
        <v>69</v>
      </c>
      <c r="AY623" s="269" t="s">
        <v>149</v>
      </c>
    </row>
    <row r="624" s="15" customFormat="1">
      <c r="A624" s="15"/>
      <c r="B624" s="270"/>
      <c r="C624" s="271"/>
      <c r="D624" s="227" t="s">
        <v>438</v>
      </c>
      <c r="E624" s="272" t="s">
        <v>19</v>
      </c>
      <c r="F624" s="273" t="s">
        <v>441</v>
      </c>
      <c r="G624" s="271"/>
      <c r="H624" s="274">
        <v>10.35</v>
      </c>
      <c r="I624" s="275"/>
      <c r="J624" s="271"/>
      <c r="K624" s="271"/>
      <c r="L624" s="276"/>
      <c r="M624" s="277"/>
      <c r="N624" s="278"/>
      <c r="O624" s="278"/>
      <c r="P624" s="278"/>
      <c r="Q624" s="278"/>
      <c r="R624" s="278"/>
      <c r="S624" s="278"/>
      <c r="T624" s="279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80" t="s">
        <v>438</v>
      </c>
      <c r="AU624" s="280" t="s">
        <v>166</v>
      </c>
      <c r="AV624" s="15" t="s">
        <v>166</v>
      </c>
      <c r="AW624" s="15" t="s">
        <v>31</v>
      </c>
      <c r="AX624" s="15" t="s">
        <v>69</v>
      </c>
      <c r="AY624" s="280" t="s">
        <v>149</v>
      </c>
    </row>
    <row r="625" s="14" customFormat="1">
      <c r="A625" s="14"/>
      <c r="B625" s="259"/>
      <c r="C625" s="260"/>
      <c r="D625" s="227" t="s">
        <v>438</v>
      </c>
      <c r="E625" s="261" t="s">
        <v>19</v>
      </c>
      <c r="F625" s="262" t="s">
        <v>1041</v>
      </c>
      <c r="G625" s="260"/>
      <c r="H625" s="263">
        <v>6.9000000000000004</v>
      </c>
      <c r="I625" s="264"/>
      <c r="J625" s="260"/>
      <c r="K625" s="260"/>
      <c r="L625" s="265"/>
      <c r="M625" s="266"/>
      <c r="N625" s="267"/>
      <c r="O625" s="267"/>
      <c r="P625" s="267"/>
      <c r="Q625" s="267"/>
      <c r="R625" s="267"/>
      <c r="S625" s="267"/>
      <c r="T625" s="26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9" t="s">
        <v>438</v>
      </c>
      <c r="AU625" s="269" t="s">
        <v>166</v>
      </c>
      <c r="AV625" s="14" t="s">
        <v>78</v>
      </c>
      <c r="AW625" s="14" t="s">
        <v>31</v>
      </c>
      <c r="AX625" s="14" t="s">
        <v>69</v>
      </c>
      <c r="AY625" s="269" t="s">
        <v>149</v>
      </c>
    </row>
    <row r="626" s="15" customFormat="1">
      <c r="A626" s="15"/>
      <c r="B626" s="270"/>
      <c r="C626" s="271"/>
      <c r="D626" s="227" t="s">
        <v>438</v>
      </c>
      <c r="E626" s="272" t="s">
        <v>19</v>
      </c>
      <c r="F626" s="273" t="s">
        <v>441</v>
      </c>
      <c r="G626" s="271"/>
      <c r="H626" s="274">
        <v>6.9000000000000004</v>
      </c>
      <c r="I626" s="275"/>
      <c r="J626" s="271"/>
      <c r="K626" s="271"/>
      <c r="L626" s="276"/>
      <c r="M626" s="277"/>
      <c r="N626" s="278"/>
      <c r="O626" s="278"/>
      <c r="P626" s="278"/>
      <c r="Q626" s="278"/>
      <c r="R626" s="278"/>
      <c r="S626" s="278"/>
      <c r="T626" s="279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80" t="s">
        <v>438</v>
      </c>
      <c r="AU626" s="280" t="s">
        <v>166</v>
      </c>
      <c r="AV626" s="15" t="s">
        <v>166</v>
      </c>
      <c r="AW626" s="15" t="s">
        <v>31</v>
      </c>
      <c r="AX626" s="15" t="s">
        <v>69</v>
      </c>
      <c r="AY626" s="280" t="s">
        <v>149</v>
      </c>
    </row>
    <row r="627" s="14" customFormat="1">
      <c r="A627" s="14"/>
      <c r="B627" s="259"/>
      <c r="C627" s="260"/>
      <c r="D627" s="227" t="s">
        <v>438</v>
      </c>
      <c r="E627" s="261" t="s">
        <v>19</v>
      </c>
      <c r="F627" s="262" t="s">
        <v>1042</v>
      </c>
      <c r="G627" s="260"/>
      <c r="H627" s="263">
        <v>0.51000000000000001</v>
      </c>
      <c r="I627" s="264"/>
      <c r="J627" s="260"/>
      <c r="K627" s="260"/>
      <c r="L627" s="265"/>
      <c r="M627" s="266"/>
      <c r="N627" s="267"/>
      <c r="O627" s="267"/>
      <c r="P627" s="267"/>
      <c r="Q627" s="267"/>
      <c r="R627" s="267"/>
      <c r="S627" s="267"/>
      <c r="T627" s="268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9" t="s">
        <v>438</v>
      </c>
      <c r="AU627" s="269" t="s">
        <v>166</v>
      </c>
      <c r="AV627" s="14" t="s">
        <v>78</v>
      </c>
      <c r="AW627" s="14" t="s">
        <v>31</v>
      </c>
      <c r="AX627" s="14" t="s">
        <v>69</v>
      </c>
      <c r="AY627" s="269" t="s">
        <v>149</v>
      </c>
    </row>
    <row r="628" s="15" customFormat="1">
      <c r="A628" s="15"/>
      <c r="B628" s="270"/>
      <c r="C628" s="271"/>
      <c r="D628" s="227" t="s">
        <v>438</v>
      </c>
      <c r="E628" s="272" t="s">
        <v>19</v>
      </c>
      <c r="F628" s="273" t="s">
        <v>441</v>
      </c>
      <c r="G628" s="271"/>
      <c r="H628" s="274">
        <v>0.51000000000000001</v>
      </c>
      <c r="I628" s="275"/>
      <c r="J628" s="271"/>
      <c r="K628" s="271"/>
      <c r="L628" s="276"/>
      <c r="M628" s="277"/>
      <c r="N628" s="278"/>
      <c r="O628" s="278"/>
      <c r="P628" s="278"/>
      <c r="Q628" s="278"/>
      <c r="R628" s="278"/>
      <c r="S628" s="278"/>
      <c r="T628" s="279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80" t="s">
        <v>438</v>
      </c>
      <c r="AU628" s="280" t="s">
        <v>166</v>
      </c>
      <c r="AV628" s="15" t="s">
        <v>166</v>
      </c>
      <c r="AW628" s="15" t="s">
        <v>31</v>
      </c>
      <c r="AX628" s="15" t="s">
        <v>69</v>
      </c>
      <c r="AY628" s="280" t="s">
        <v>149</v>
      </c>
    </row>
    <row r="629" s="16" customFormat="1">
      <c r="A629" s="16"/>
      <c r="B629" s="281"/>
      <c r="C629" s="282"/>
      <c r="D629" s="227" t="s">
        <v>438</v>
      </c>
      <c r="E629" s="283" t="s">
        <v>19</v>
      </c>
      <c r="F629" s="284" t="s">
        <v>446</v>
      </c>
      <c r="G629" s="282"/>
      <c r="H629" s="285">
        <v>17.760000000000002</v>
      </c>
      <c r="I629" s="286"/>
      <c r="J629" s="282"/>
      <c r="K629" s="282"/>
      <c r="L629" s="287"/>
      <c r="M629" s="288"/>
      <c r="N629" s="289"/>
      <c r="O629" s="289"/>
      <c r="P629" s="289"/>
      <c r="Q629" s="289"/>
      <c r="R629" s="289"/>
      <c r="S629" s="289"/>
      <c r="T629" s="290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T629" s="291" t="s">
        <v>438</v>
      </c>
      <c r="AU629" s="291" t="s">
        <v>166</v>
      </c>
      <c r="AV629" s="16" t="s">
        <v>156</v>
      </c>
      <c r="AW629" s="16" t="s">
        <v>31</v>
      </c>
      <c r="AX629" s="16" t="s">
        <v>76</v>
      </c>
      <c r="AY629" s="291" t="s">
        <v>149</v>
      </c>
    </row>
    <row r="630" s="12" customFormat="1" ht="22.8" customHeight="1">
      <c r="A630" s="12"/>
      <c r="B630" s="198"/>
      <c r="C630" s="199"/>
      <c r="D630" s="200" t="s">
        <v>68</v>
      </c>
      <c r="E630" s="212" t="s">
        <v>340</v>
      </c>
      <c r="F630" s="212" t="s">
        <v>341</v>
      </c>
      <c r="G630" s="199"/>
      <c r="H630" s="199"/>
      <c r="I630" s="202"/>
      <c r="J630" s="213">
        <f>BK630</f>
        <v>0</v>
      </c>
      <c r="K630" s="199"/>
      <c r="L630" s="204"/>
      <c r="M630" s="205"/>
      <c r="N630" s="206"/>
      <c r="O630" s="206"/>
      <c r="P630" s="207">
        <f>SUM(P631:P667)</f>
        <v>0</v>
      </c>
      <c r="Q630" s="206"/>
      <c r="R630" s="207">
        <f>SUM(R631:R667)</f>
        <v>0</v>
      </c>
      <c r="S630" s="206"/>
      <c r="T630" s="208">
        <f>SUM(T631:T667)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09" t="s">
        <v>76</v>
      </c>
      <c r="AT630" s="210" t="s">
        <v>68</v>
      </c>
      <c r="AU630" s="210" t="s">
        <v>76</v>
      </c>
      <c r="AY630" s="209" t="s">
        <v>149</v>
      </c>
      <c r="BK630" s="211">
        <f>SUM(BK631:BK667)</f>
        <v>0</v>
      </c>
    </row>
    <row r="631" s="2" customFormat="1" ht="24.15" customHeight="1">
      <c r="A631" s="40"/>
      <c r="B631" s="41"/>
      <c r="C631" s="214" t="s">
        <v>738</v>
      </c>
      <c r="D631" s="214" t="s">
        <v>151</v>
      </c>
      <c r="E631" s="215" t="s">
        <v>1043</v>
      </c>
      <c r="F631" s="216" t="s">
        <v>1044</v>
      </c>
      <c r="G631" s="217" t="s">
        <v>181</v>
      </c>
      <c r="H631" s="218">
        <v>107.34399999999999</v>
      </c>
      <c r="I631" s="219"/>
      <c r="J631" s="220">
        <f>ROUND(I631*H631,2)</f>
        <v>0</v>
      </c>
      <c r="K631" s="216" t="s">
        <v>1045</v>
      </c>
      <c r="L631" s="46"/>
      <c r="M631" s="221" t="s">
        <v>19</v>
      </c>
      <c r="N631" s="222" t="s">
        <v>40</v>
      </c>
      <c r="O631" s="86"/>
      <c r="P631" s="223">
        <f>O631*H631</f>
        <v>0</v>
      </c>
      <c r="Q631" s="223">
        <v>0</v>
      </c>
      <c r="R631" s="223">
        <f>Q631*H631</f>
        <v>0</v>
      </c>
      <c r="S631" s="223">
        <v>0</v>
      </c>
      <c r="T631" s="22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5" t="s">
        <v>156</v>
      </c>
      <c r="AT631" s="225" t="s">
        <v>151</v>
      </c>
      <c r="AU631" s="225" t="s">
        <v>78</v>
      </c>
      <c r="AY631" s="19" t="s">
        <v>149</v>
      </c>
      <c r="BE631" s="226">
        <f>IF(N631="základní",J631,0)</f>
        <v>0</v>
      </c>
      <c r="BF631" s="226">
        <f>IF(N631="snížená",J631,0)</f>
        <v>0</v>
      </c>
      <c r="BG631" s="226">
        <f>IF(N631="zákl. přenesená",J631,0)</f>
        <v>0</v>
      </c>
      <c r="BH631" s="226">
        <f>IF(N631="sníž. přenesená",J631,0)</f>
        <v>0</v>
      </c>
      <c r="BI631" s="226">
        <f>IF(N631="nulová",J631,0)</f>
        <v>0</v>
      </c>
      <c r="BJ631" s="19" t="s">
        <v>76</v>
      </c>
      <c r="BK631" s="226">
        <f>ROUND(I631*H631,2)</f>
        <v>0</v>
      </c>
      <c r="BL631" s="19" t="s">
        <v>156</v>
      </c>
      <c r="BM631" s="225" t="s">
        <v>1046</v>
      </c>
    </row>
    <row r="632" s="2" customFormat="1">
      <c r="A632" s="40"/>
      <c r="B632" s="41"/>
      <c r="C632" s="42"/>
      <c r="D632" s="227" t="s">
        <v>158</v>
      </c>
      <c r="E632" s="42"/>
      <c r="F632" s="228" t="s">
        <v>1044</v>
      </c>
      <c r="G632" s="42"/>
      <c r="H632" s="42"/>
      <c r="I632" s="229"/>
      <c r="J632" s="42"/>
      <c r="K632" s="42"/>
      <c r="L632" s="46"/>
      <c r="M632" s="230"/>
      <c r="N632" s="231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158</v>
      </c>
      <c r="AU632" s="19" t="s">
        <v>78</v>
      </c>
    </row>
    <row r="633" s="2" customFormat="1">
      <c r="A633" s="40"/>
      <c r="B633" s="41"/>
      <c r="C633" s="42"/>
      <c r="D633" s="232" t="s">
        <v>164</v>
      </c>
      <c r="E633" s="42"/>
      <c r="F633" s="233" t="s">
        <v>1047</v>
      </c>
      <c r="G633" s="42"/>
      <c r="H633" s="42"/>
      <c r="I633" s="229"/>
      <c r="J633" s="42"/>
      <c r="K633" s="42"/>
      <c r="L633" s="46"/>
      <c r="M633" s="230"/>
      <c r="N633" s="231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164</v>
      </c>
      <c r="AU633" s="19" t="s">
        <v>78</v>
      </c>
    </row>
    <row r="634" s="2" customFormat="1" ht="24.15" customHeight="1">
      <c r="A634" s="40"/>
      <c r="B634" s="41"/>
      <c r="C634" s="214" t="s">
        <v>775</v>
      </c>
      <c r="D634" s="214" t="s">
        <v>151</v>
      </c>
      <c r="E634" s="215" t="s">
        <v>1048</v>
      </c>
      <c r="F634" s="216" t="s">
        <v>1049</v>
      </c>
      <c r="G634" s="217" t="s">
        <v>181</v>
      </c>
      <c r="H634" s="218">
        <v>1288.1279999999999</v>
      </c>
      <c r="I634" s="219"/>
      <c r="J634" s="220">
        <f>ROUND(I634*H634,2)</f>
        <v>0</v>
      </c>
      <c r="K634" s="216" t="s">
        <v>1045</v>
      </c>
      <c r="L634" s="46"/>
      <c r="M634" s="221" t="s">
        <v>19</v>
      </c>
      <c r="N634" s="222" t="s">
        <v>40</v>
      </c>
      <c r="O634" s="86"/>
      <c r="P634" s="223">
        <f>O634*H634</f>
        <v>0</v>
      </c>
      <c r="Q634" s="223">
        <v>0</v>
      </c>
      <c r="R634" s="223">
        <f>Q634*H634</f>
        <v>0</v>
      </c>
      <c r="S634" s="223">
        <v>0</v>
      </c>
      <c r="T634" s="224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5" t="s">
        <v>156</v>
      </c>
      <c r="AT634" s="225" t="s">
        <v>151</v>
      </c>
      <c r="AU634" s="225" t="s">
        <v>78</v>
      </c>
      <c r="AY634" s="19" t="s">
        <v>149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9" t="s">
        <v>76</v>
      </c>
      <c r="BK634" s="226">
        <f>ROUND(I634*H634,2)</f>
        <v>0</v>
      </c>
      <c r="BL634" s="19" t="s">
        <v>156</v>
      </c>
      <c r="BM634" s="225" t="s">
        <v>1050</v>
      </c>
    </row>
    <row r="635" s="2" customFormat="1">
      <c r="A635" s="40"/>
      <c r="B635" s="41"/>
      <c r="C635" s="42"/>
      <c r="D635" s="227" t="s">
        <v>158</v>
      </c>
      <c r="E635" s="42"/>
      <c r="F635" s="228" t="s">
        <v>1049</v>
      </c>
      <c r="G635" s="42"/>
      <c r="H635" s="42"/>
      <c r="I635" s="229"/>
      <c r="J635" s="42"/>
      <c r="K635" s="42"/>
      <c r="L635" s="46"/>
      <c r="M635" s="230"/>
      <c r="N635" s="231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158</v>
      </c>
      <c r="AU635" s="19" t="s">
        <v>78</v>
      </c>
    </row>
    <row r="636" s="2" customFormat="1">
      <c r="A636" s="40"/>
      <c r="B636" s="41"/>
      <c r="C636" s="42"/>
      <c r="D636" s="232" t="s">
        <v>164</v>
      </c>
      <c r="E636" s="42"/>
      <c r="F636" s="233" t="s">
        <v>1051</v>
      </c>
      <c r="G636" s="42"/>
      <c r="H636" s="42"/>
      <c r="I636" s="229"/>
      <c r="J636" s="42"/>
      <c r="K636" s="42"/>
      <c r="L636" s="46"/>
      <c r="M636" s="230"/>
      <c r="N636" s="231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164</v>
      </c>
      <c r="AU636" s="19" t="s">
        <v>78</v>
      </c>
    </row>
    <row r="637" s="14" customFormat="1">
      <c r="A637" s="14"/>
      <c r="B637" s="259"/>
      <c r="C637" s="260"/>
      <c r="D637" s="227" t="s">
        <v>438</v>
      </c>
      <c r="E637" s="261" t="s">
        <v>19</v>
      </c>
      <c r="F637" s="262" t="s">
        <v>1052</v>
      </c>
      <c r="G637" s="260"/>
      <c r="H637" s="263">
        <v>1288.1279999999999</v>
      </c>
      <c r="I637" s="264"/>
      <c r="J637" s="260"/>
      <c r="K637" s="260"/>
      <c r="L637" s="265"/>
      <c r="M637" s="266"/>
      <c r="N637" s="267"/>
      <c r="O637" s="267"/>
      <c r="P637" s="267"/>
      <c r="Q637" s="267"/>
      <c r="R637" s="267"/>
      <c r="S637" s="267"/>
      <c r="T637" s="26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9" t="s">
        <v>438</v>
      </c>
      <c r="AU637" s="269" t="s">
        <v>78</v>
      </c>
      <c r="AV637" s="14" t="s">
        <v>78</v>
      </c>
      <c r="AW637" s="14" t="s">
        <v>31</v>
      </c>
      <c r="AX637" s="14" t="s">
        <v>69</v>
      </c>
      <c r="AY637" s="269" t="s">
        <v>149</v>
      </c>
    </row>
    <row r="638" s="15" customFormat="1">
      <c r="A638" s="15"/>
      <c r="B638" s="270"/>
      <c r="C638" s="271"/>
      <c r="D638" s="227" t="s">
        <v>438</v>
      </c>
      <c r="E638" s="272" t="s">
        <v>19</v>
      </c>
      <c r="F638" s="273" t="s">
        <v>441</v>
      </c>
      <c r="G638" s="271"/>
      <c r="H638" s="274">
        <v>1288.1279999999999</v>
      </c>
      <c r="I638" s="275"/>
      <c r="J638" s="271"/>
      <c r="K638" s="271"/>
      <c r="L638" s="276"/>
      <c r="M638" s="277"/>
      <c r="N638" s="278"/>
      <c r="O638" s="278"/>
      <c r="P638" s="278"/>
      <c r="Q638" s="278"/>
      <c r="R638" s="278"/>
      <c r="S638" s="278"/>
      <c r="T638" s="279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80" t="s">
        <v>438</v>
      </c>
      <c r="AU638" s="280" t="s">
        <v>78</v>
      </c>
      <c r="AV638" s="15" t="s">
        <v>166</v>
      </c>
      <c r="AW638" s="15" t="s">
        <v>31</v>
      </c>
      <c r="AX638" s="15" t="s">
        <v>76</v>
      </c>
      <c r="AY638" s="280" t="s">
        <v>149</v>
      </c>
    </row>
    <row r="639" s="2" customFormat="1" ht="24.15" customHeight="1">
      <c r="A639" s="40"/>
      <c r="B639" s="41"/>
      <c r="C639" s="214" t="s">
        <v>796</v>
      </c>
      <c r="D639" s="214" t="s">
        <v>151</v>
      </c>
      <c r="E639" s="215" t="s">
        <v>1053</v>
      </c>
      <c r="F639" s="216" t="s">
        <v>1054</v>
      </c>
      <c r="G639" s="217" t="s">
        <v>181</v>
      </c>
      <c r="H639" s="218">
        <v>107.34399999999999</v>
      </c>
      <c r="I639" s="219"/>
      <c r="J639" s="220">
        <f>ROUND(I639*H639,2)</f>
        <v>0</v>
      </c>
      <c r="K639" s="216" t="s">
        <v>161</v>
      </c>
      <c r="L639" s="46"/>
      <c r="M639" s="221" t="s">
        <v>19</v>
      </c>
      <c r="N639" s="222" t="s">
        <v>40</v>
      </c>
      <c r="O639" s="86"/>
      <c r="P639" s="223">
        <f>O639*H639</f>
        <v>0</v>
      </c>
      <c r="Q639" s="223">
        <v>0</v>
      </c>
      <c r="R639" s="223">
        <f>Q639*H639</f>
        <v>0</v>
      </c>
      <c r="S639" s="223">
        <v>0</v>
      </c>
      <c r="T639" s="224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25" t="s">
        <v>156</v>
      </c>
      <c r="AT639" s="225" t="s">
        <v>151</v>
      </c>
      <c r="AU639" s="225" t="s">
        <v>78</v>
      </c>
      <c r="AY639" s="19" t="s">
        <v>149</v>
      </c>
      <c r="BE639" s="226">
        <f>IF(N639="základní",J639,0)</f>
        <v>0</v>
      </c>
      <c r="BF639" s="226">
        <f>IF(N639="snížená",J639,0)</f>
        <v>0</v>
      </c>
      <c r="BG639" s="226">
        <f>IF(N639="zákl. přenesená",J639,0)</f>
        <v>0</v>
      </c>
      <c r="BH639" s="226">
        <f>IF(N639="sníž. přenesená",J639,0)</f>
        <v>0</v>
      </c>
      <c r="BI639" s="226">
        <f>IF(N639="nulová",J639,0)</f>
        <v>0</v>
      </c>
      <c r="BJ639" s="19" t="s">
        <v>76</v>
      </c>
      <c r="BK639" s="226">
        <f>ROUND(I639*H639,2)</f>
        <v>0</v>
      </c>
      <c r="BL639" s="19" t="s">
        <v>156</v>
      </c>
      <c r="BM639" s="225" t="s">
        <v>1055</v>
      </c>
    </row>
    <row r="640" s="2" customFormat="1">
      <c r="A640" s="40"/>
      <c r="B640" s="41"/>
      <c r="C640" s="42"/>
      <c r="D640" s="227" t="s">
        <v>158</v>
      </c>
      <c r="E640" s="42"/>
      <c r="F640" s="228" t="s">
        <v>1056</v>
      </c>
      <c r="G640" s="42"/>
      <c r="H640" s="42"/>
      <c r="I640" s="229"/>
      <c r="J640" s="42"/>
      <c r="K640" s="42"/>
      <c r="L640" s="46"/>
      <c r="M640" s="230"/>
      <c r="N640" s="231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158</v>
      </c>
      <c r="AU640" s="19" t="s">
        <v>78</v>
      </c>
    </row>
    <row r="641" s="2" customFormat="1">
      <c r="A641" s="40"/>
      <c r="B641" s="41"/>
      <c r="C641" s="42"/>
      <c r="D641" s="232" t="s">
        <v>164</v>
      </c>
      <c r="E641" s="42"/>
      <c r="F641" s="233" t="s">
        <v>1057</v>
      </c>
      <c r="G641" s="42"/>
      <c r="H641" s="42"/>
      <c r="I641" s="229"/>
      <c r="J641" s="42"/>
      <c r="K641" s="42"/>
      <c r="L641" s="46"/>
      <c r="M641" s="230"/>
      <c r="N641" s="231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164</v>
      </c>
      <c r="AU641" s="19" t="s">
        <v>78</v>
      </c>
    </row>
    <row r="642" s="2" customFormat="1" ht="33" customHeight="1">
      <c r="A642" s="40"/>
      <c r="B642" s="41"/>
      <c r="C642" s="214" t="s">
        <v>1058</v>
      </c>
      <c r="D642" s="214" t="s">
        <v>151</v>
      </c>
      <c r="E642" s="215" t="s">
        <v>1059</v>
      </c>
      <c r="F642" s="216" t="s">
        <v>1060</v>
      </c>
      <c r="G642" s="217" t="s">
        <v>181</v>
      </c>
      <c r="H642" s="218">
        <v>9</v>
      </c>
      <c r="I642" s="219"/>
      <c r="J642" s="220">
        <f>ROUND(I642*H642,2)</f>
        <v>0</v>
      </c>
      <c r="K642" s="216" t="s">
        <v>1045</v>
      </c>
      <c r="L642" s="46"/>
      <c r="M642" s="221" t="s">
        <v>19</v>
      </c>
      <c r="N642" s="222" t="s">
        <v>40</v>
      </c>
      <c r="O642" s="86"/>
      <c r="P642" s="223">
        <f>O642*H642</f>
        <v>0</v>
      </c>
      <c r="Q642" s="223">
        <v>0</v>
      </c>
      <c r="R642" s="223">
        <f>Q642*H642</f>
        <v>0</v>
      </c>
      <c r="S642" s="223">
        <v>0</v>
      </c>
      <c r="T642" s="224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25" t="s">
        <v>156</v>
      </c>
      <c r="AT642" s="225" t="s">
        <v>151</v>
      </c>
      <c r="AU642" s="225" t="s">
        <v>78</v>
      </c>
      <c r="AY642" s="19" t="s">
        <v>149</v>
      </c>
      <c r="BE642" s="226">
        <f>IF(N642="základní",J642,0)</f>
        <v>0</v>
      </c>
      <c r="BF642" s="226">
        <f>IF(N642="snížená",J642,0)</f>
        <v>0</v>
      </c>
      <c r="BG642" s="226">
        <f>IF(N642="zákl. přenesená",J642,0)</f>
        <v>0</v>
      </c>
      <c r="BH642" s="226">
        <f>IF(N642="sníž. přenesená",J642,0)</f>
        <v>0</v>
      </c>
      <c r="BI642" s="226">
        <f>IF(N642="nulová",J642,0)</f>
        <v>0</v>
      </c>
      <c r="BJ642" s="19" t="s">
        <v>76</v>
      </c>
      <c r="BK642" s="226">
        <f>ROUND(I642*H642,2)</f>
        <v>0</v>
      </c>
      <c r="BL642" s="19" t="s">
        <v>156</v>
      </c>
      <c r="BM642" s="225" t="s">
        <v>1061</v>
      </c>
    </row>
    <row r="643" s="2" customFormat="1">
      <c r="A643" s="40"/>
      <c r="B643" s="41"/>
      <c r="C643" s="42"/>
      <c r="D643" s="227" t="s">
        <v>158</v>
      </c>
      <c r="E643" s="42"/>
      <c r="F643" s="228" t="s">
        <v>1062</v>
      </c>
      <c r="G643" s="42"/>
      <c r="H643" s="42"/>
      <c r="I643" s="229"/>
      <c r="J643" s="42"/>
      <c r="K643" s="42"/>
      <c r="L643" s="46"/>
      <c r="M643" s="230"/>
      <c r="N643" s="231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158</v>
      </c>
      <c r="AU643" s="19" t="s">
        <v>78</v>
      </c>
    </row>
    <row r="644" s="2" customFormat="1">
      <c r="A644" s="40"/>
      <c r="B644" s="41"/>
      <c r="C644" s="42"/>
      <c r="D644" s="232" t="s">
        <v>164</v>
      </c>
      <c r="E644" s="42"/>
      <c r="F644" s="233" t="s">
        <v>1063</v>
      </c>
      <c r="G644" s="42"/>
      <c r="H644" s="42"/>
      <c r="I644" s="229"/>
      <c r="J644" s="42"/>
      <c r="K644" s="42"/>
      <c r="L644" s="46"/>
      <c r="M644" s="230"/>
      <c r="N644" s="231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164</v>
      </c>
      <c r="AU644" s="19" t="s">
        <v>78</v>
      </c>
    </row>
    <row r="645" s="14" customFormat="1">
      <c r="A645" s="14"/>
      <c r="B645" s="259"/>
      <c r="C645" s="260"/>
      <c r="D645" s="227" t="s">
        <v>438</v>
      </c>
      <c r="E645" s="261" t="s">
        <v>19</v>
      </c>
      <c r="F645" s="262" t="s">
        <v>1064</v>
      </c>
      <c r="G645" s="260"/>
      <c r="H645" s="263">
        <v>9</v>
      </c>
      <c r="I645" s="264"/>
      <c r="J645" s="260"/>
      <c r="K645" s="260"/>
      <c r="L645" s="265"/>
      <c r="M645" s="266"/>
      <c r="N645" s="267"/>
      <c r="O645" s="267"/>
      <c r="P645" s="267"/>
      <c r="Q645" s="267"/>
      <c r="R645" s="267"/>
      <c r="S645" s="267"/>
      <c r="T645" s="26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9" t="s">
        <v>438</v>
      </c>
      <c r="AU645" s="269" t="s">
        <v>78</v>
      </c>
      <c r="AV645" s="14" t="s">
        <v>78</v>
      </c>
      <c r="AW645" s="14" t="s">
        <v>31</v>
      </c>
      <c r="AX645" s="14" t="s">
        <v>69</v>
      </c>
      <c r="AY645" s="269" t="s">
        <v>149</v>
      </c>
    </row>
    <row r="646" s="15" customFormat="1">
      <c r="A646" s="15"/>
      <c r="B646" s="270"/>
      <c r="C646" s="271"/>
      <c r="D646" s="227" t="s">
        <v>438</v>
      </c>
      <c r="E646" s="272" t="s">
        <v>19</v>
      </c>
      <c r="F646" s="273" t="s">
        <v>441</v>
      </c>
      <c r="G646" s="271"/>
      <c r="H646" s="274">
        <v>9</v>
      </c>
      <c r="I646" s="275"/>
      <c r="J646" s="271"/>
      <c r="K646" s="271"/>
      <c r="L646" s="276"/>
      <c r="M646" s="277"/>
      <c r="N646" s="278"/>
      <c r="O646" s="278"/>
      <c r="P646" s="278"/>
      <c r="Q646" s="278"/>
      <c r="R646" s="278"/>
      <c r="S646" s="278"/>
      <c r="T646" s="279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80" t="s">
        <v>438</v>
      </c>
      <c r="AU646" s="280" t="s">
        <v>78</v>
      </c>
      <c r="AV646" s="15" t="s">
        <v>166</v>
      </c>
      <c r="AW646" s="15" t="s">
        <v>31</v>
      </c>
      <c r="AX646" s="15" t="s">
        <v>76</v>
      </c>
      <c r="AY646" s="280" t="s">
        <v>149</v>
      </c>
    </row>
    <row r="647" s="2" customFormat="1" ht="33" customHeight="1">
      <c r="A647" s="40"/>
      <c r="B647" s="41"/>
      <c r="C647" s="214" t="s">
        <v>1065</v>
      </c>
      <c r="D647" s="214" t="s">
        <v>151</v>
      </c>
      <c r="E647" s="215" t="s">
        <v>1066</v>
      </c>
      <c r="F647" s="216" t="s">
        <v>1067</v>
      </c>
      <c r="G647" s="217" t="s">
        <v>181</v>
      </c>
      <c r="H647" s="218">
        <v>20.202999999999999</v>
      </c>
      <c r="I647" s="219"/>
      <c r="J647" s="220">
        <f>ROUND(I647*H647,2)</f>
        <v>0</v>
      </c>
      <c r="K647" s="216" t="s">
        <v>1045</v>
      </c>
      <c r="L647" s="46"/>
      <c r="M647" s="221" t="s">
        <v>19</v>
      </c>
      <c r="N647" s="222" t="s">
        <v>40</v>
      </c>
      <c r="O647" s="86"/>
      <c r="P647" s="223">
        <f>O647*H647</f>
        <v>0</v>
      </c>
      <c r="Q647" s="223">
        <v>0</v>
      </c>
      <c r="R647" s="223">
        <f>Q647*H647</f>
        <v>0</v>
      </c>
      <c r="S647" s="223">
        <v>0</v>
      </c>
      <c r="T647" s="224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25" t="s">
        <v>156</v>
      </c>
      <c r="AT647" s="225" t="s">
        <v>151</v>
      </c>
      <c r="AU647" s="225" t="s">
        <v>78</v>
      </c>
      <c r="AY647" s="19" t="s">
        <v>149</v>
      </c>
      <c r="BE647" s="226">
        <f>IF(N647="základní",J647,0)</f>
        <v>0</v>
      </c>
      <c r="BF647" s="226">
        <f>IF(N647="snížená",J647,0)</f>
        <v>0</v>
      </c>
      <c r="BG647" s="226">
        <f>IF(N647="zákl. přenesená",J647,0)</f>
        <v>0</v>
      </c>
      <c r="BH647" s="226">
        <f>IF(N647="sníž. přenesená",J647,0)</f>
        <v>0</v>
      </c>
      <c r="BI647" s="226">
        <f>IF(N647="nulová",J647,0)</f>
        <v>0</v>
      </c>
      <c r="BJ647" s="19" t="s">
        <v>76</v>
      </c>
      <c r="BK647" s="226">
        <f>ROUND(I647*H647,2)</f>
        <v>0</v>
      </c>
      <c r="BL647" s="19" t="s">
        <v>156</v>
      </c>
      <c r="BM647" s="225" t="s">
        <v>1068</v>
      </c>
    </row>
    <row r="648" s="2" customFormat="1">
      <c r="A648" s="40"/>
      <c r="B648" s="41"/>
      <c r="C648" s="42"/>
      <c r="D648" s="227" t="s">
        <v>158</v>
      </c>
      <c r="E648" s="42"/>
      <c r="F648" s="228" t="s">
        <v>1067</v>
      </c>
      <c r="G648" s="42"/>
      <c r="H648" s="42"/>
      <c r="I648" s="229"/>
      <c r="J648" s="42"/>
      <c r="K648" s="42"/>
      <c r="L648" s="46"/>
      <c r="M648" s="230"/>
      <c r="N648" s="231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158</v>
      </c>
      <c r="AU648" s="19" t="s">
        <v>78</v>
      </c>
    </row>
    <row r="649" s="2" customFormat="1">
      <c r="A649" s="40"/>
      <c r="B649" s="41"/>
      <c r="C649" s="42"/>
      <c r="D649" s="232" t="s">
        <v>164</v>
      </c>
      <c r="E649" s="42"/>
      <c r="F649" s="233" t="s">
        <v>1069</v>
      </c>
      <c r="G649" s="42"/>
      <c r="H649" s="42"/>
      <c r="I649" s="229"/>
      <c r="J649" s="42"/>
      <c r="K649" s="42"/>
      <c r="L649" s="46"/>
      <c r="M649" s="230"/>
      <c r="N649" s="231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164</v>
      </c>
      <c r="AU649" s="19" t="s">
        <v>78</v>
      </c>
    </row>
    <row r="650" s="14" customFormat="1">
      <c r="A650" s="14"/>
      <c r="B650" s="259"/>
      <c r="C650" s="260"/>
      <c r="D650" s="227" t="s">
        <v>438</v>
      </c>
      <c r="E650" s="261" t="s">
        <v>19</v>
      </c>
      <c r="F650" s="262" t="s">
        <v>1070</v>
      </c>
      <c r="G650" s="260"/>
      <c r="H650" s="263">
        <v>20.202999999999999</v>
      </c>
      <c r="I650" s="264"/>
      <c r="J650" s="260"/>
      <c r="K650" s="260"/>
      <c r="L650" s="265"/>
      <c r="M650" s="266"/>
      <c r="N650" s="267"/>
      <c r="O650" s="267"/>
      <c r="P650" s="267"/>
      <c r="Q650" s="267"/>
      <c r="R650" s="267"/>
      <c r="S650" s="267"/>
      <c r="T650" s="268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9" t="s">
        <v>438</v>
      </c>
      <c r="AU650" s="269" t="s">
        <v>78</v>
      </c>
      <c r="AV650" s="14" t="s">
        <v>78</v>
      </c>
      <c r="AW650" s="14" t="s">
        <v>31</v>
      </c>
      <c r="AX650" s="14" t="s">
        <v>69</v>
      </c>
      <c r="AY650" s="269" t="s">
        <v>149</v>
      </c>
    </row>
    <row r="651" s="15" customFormat="1">
      <c r="A651" s="15"/>
      <c r="B651" s="270"/>
      <c r="C651" s="271"/>
      <c r="D651" s="227" t="s">
        <v>438</v>
      </c>
      <c r="E651" s="272" t="s">
        <v>19</v>
      </c>
      <c r="F651" s="273" t="s">
        <v>441</v>
      </c>
      <c r="G651" s="271"/>
      <c r="H651" s="274">
        <v>20.202999999999999</v>
      </c>
      <c r="I651" s="275"/>
      <c r="J651" s="271"/>
      <c r="K651" s="271"/>
      <c r="L651" s="276"/>
      <c r="M651" s="277"/>
      <c r="N651" s="278"/>
      <c r="O651" s="278"/>
      <c r="P651" s="278"/>
      <c r="Q651" s="278"/>
      <c r="R651" s="278"/>
      <c r="S651" s="278"/>
      <c r="T651" s="279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80" t="s">
        <v>438</v>
      </c>
      <c r="AU651" s="280" t="s">
        <v>78</v>
      </c>
      <c r="AV651" s="15" t="s">
        <v>166</v>
      </c>
      <c r="AW651" s="15" t="s">
        <v>31</v>
      </c>
      <c r="AX651" s="15" t="s">
        <v>69</v>
      </c>
      <c r="AY651" s="280" t="s">
        <v>149</v>
      </c>
    </row>
    <row r="652" s="16" customFormat="1">
      <c r="A652" s="16"/>
      <c r="B652" s="281"/>
      <c r="C652" s="282"/>
      <c r="D652" s="227" t="s">
        <v>438</v>
      </c>
      <c r="E652" s="283" t="s">
        <v>19</v>
      </c>
      <c r="F652" s="284" t="s">
        <v>446</v>
      </c>
      <c r="G652" s="282"/>
      <c r="H652" s="285">
        <v>20.202999999999999</v>
      </c>
      <c r="I652" s="286"/>
      <c r="J652" s="282"/>
      <c r="K652" s="282"/>
      <c r="L652" s="287"/>
      <c r="M652" s="288"/>
      <c r="N652" s="289"/>
      <c r="O652" s="289"/>
      <c r="P652" s="289"/>
      <c r="Q652" s="289"/>
      <c r="R652" s="289"/>
      <c r="S652" s="289"/>
      <c r="T652" s="290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T652" s="291" t="s">
        <v>438</v>
      </c>
      <c r="AU652" s="291" t="s">
        <v>78</v>
      </c>
      <c r="AV652" s="16" t="s">
        <v>156</v>
      </c>
      <c r="AW652" s="16" t="s">
        <v>31</v>
      </c>
      <c r="AX652" s="16" t="s">
        <v>76</v>
      </c>
      <c r="AY652" s="291" t="s">
        <v>149</v>
      </c>
    </row>
    <row r="653" s="2" customFormat="1" ht="33" customHeight="1">
      <c r="A653" s="40"/>
      <c r="B653" s="41"/>
      <c r="C653" s="214" t="s">
        <v>1071</v>
      </c>
      <c r="D653" s="214" t="s">
        <v>151</v>
      </c>
      <c r="E653" s="215" t="s">
        <v>1072</v>
      </c>
      <c r="F653" s="216" t="s">
        <v>1073</v>
      </c>
      <c r="G653" s="217" t="s">
        <v>181</v>
      </c>
      <c r="H653" s="218">
        <v>10</v>
      </c>
      <c r="I653" s="219"/>
      <c r="J653" s="220">
        <f>ROUND(I653*H653,2)</f>
        <v>0</v>
      </c>
      <c r="K653" s="216" t="s">
        <v>1045</v>
      </c>
      <c r="L653" s="46"/>
      <c r="M653" s="221" t="s">
        <v>19</v>
      </c>
      <c r="N653" s="222" t="s">
        <v>40</v>
      </c>
      <c r="O653" s="86"/>
      <c r="P653" s="223">
        <f>O653*H653</f>
        <v>0</v>
      </c>
      <c r="Q653" s="223">
        <v>0</v>
      </c>
      <c r="R653" s="223">
        <f>Q653*H653</f>
        <v>0</v>
      </c>
      <c r="S653" s="223">
        <v>0</v>
      </c>
      <c r="T653" s="224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25" t="s">
        <v>156</v>
      </c>
      <c r="AT653" s="225" t="s">
        <v>151</v>
      </c>
      <c r="AU653" s="225" t="s">
        <v>78</v>
      </c>
      <c r="AY653" s="19" t="s">
        <v>149</v>
      </c>
      <c r="BE653" s="226">
        <f>IF(N653="základní",J653,0)</f>
        <v>0</v>
      </c>
      <c r="BF653" s="226">
        <f>IF(N653="snížená",J653,0)</f>
        <v>0</v>
      </c>
      <c r="BG653" s="226">
        <f>IF(N653="zákl. přenesená",J653,0)</f>
        <v>0</v>
      </c>
      <c r="BH653" s="226">
        <f>IF(N653="sníž. přenesená",J653,0)</f>
        <v>0</v>
      </c>
      <c r="BI653" s="226">
        <f>IF(N653="nulová",J653,0)</f>
        <v>0</v>
      </c>
      <c r="BJ653" s="19" t="s">
        <v>76</v>
      </c>
      <c r="BK653" s="226">
        <f>ROUND(I653*H653,2)</f>
        <v>0</v>
      </c>
      <c r="BL653" s="19" t="s">
        <v>156</v>
      </c>
      <c r="BM653" s="225" t="s">
        <v>1074</v>
      </c>
    </row>
    <row r="654" s="2" customFormat="1">
      <c r="A654" s="40"/>
      <c r="B654" s="41"/>
      <c r="C654" s="42"/>
      <c r="D654" s="227" t="s">
        <v>158</v>
      </c>
      <c r="E654" s="42"/>
      <c r="F654" s="228" t="s">
        <v>1075</v>
      </c>
      <c r="G654" s="42"/>
      <c r="H654" s="42"/>
      <c r="I654" s="229"/>
      <c r="J654" s="42"/>
      <c r="K654" s="42"/>
      <c r="L654" s="46"/>
      <c r="M654" s="230"/>
      <c r="N654" s="231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158</v>
      </c>
      <c r="AU654" s="19" t="s">
        <v>78</v>
      </c>
    </row>
    <row r="655" s="2" customFormat="1">
      <c r="A655" s="40"/>
      <c r="B655" s="41"/>
      <c r="C655" s="42"/>
      <c r="D655" s="232" t="s">
        <v>164</v>
      </c>
      <c r="E655" s="42"/>
      <c r="F655" s="233" t="s">
        <v>1076</v>
      </c>
      <c r="G655" s="42"/>
      <c r="H655" s="42"/>
      <c r="I655" s="229"/>
      <c r="J655" s="42"/>
      <c r="K655" s="42"/>
      <c r="L655" s="46"/>
      <c r="M655" s="230"/>
      <c r="N655" s="231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164</v>
      </c>
      <c r="AU655" s="19" t="s">
        <v>78</v>
      </c>
    </row>
    <row r="656" s="14" customFormat="1">
      <c r="A656" s="14"/>
      <c r="B656" s="259"/>
      <c r="C656" s="260"/>
      <c r="D656" s="227" t="s">
        <v>438</v>
      </c>
      <c r="E656" s="261" t="s">
        <v>19</v>
      </c>
      <c r="F656" s="262" t="s">
        <v>178</v>
      </c>
      <c r="G656" s="260"/>
      <c r="H656" s="263">
        <v>10</v>
      </c>
      <c r="I656" s="264"/>
      <c r="J656" s="260"/>
      <c r="K656" s="260"/>
      <c r="L656" s="265"/>
      <c r="M656" s="266"/>
      <c r="N656" s="267"/>
      <c r="O656" s="267"/>
      <c r="P656" s="267"/>
      <c r="Q656" s="267"/>
      <c r="R656" s="267"/>
      <c r="S656" s="267"/>
      <c r="T656" s="26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9" t="s">
        <v>438</v>
      </c>
      <c r="AU656" s="269" t="s">
        <v>78</v>
      </c>
      <c r="AV656" s="14" t="s">
        <v>78</v>
      </c>
      <c r="AW656" s="14" t="s">
        <v>31</v>
      </c>
      <c r="AX656" s="14" t="s">
        <v>69</v>
      </c>
      <c r="AY656" s="269" t="s">
        <v>149</v>
      </c>
    </row>
    <row r="657" s="15" customFormat="1">
      <c r="A657" s="15"/>
      <c r="B657" s="270"/>
      <c r="C657" s="271"/>
      <c r="D657" s="227" t="s">
        <v>438</v>
      </c>
      <c r="E657" s="272" t="s">
        <v>19</v>
      </c>
      <c r="F657" s="273" t="s">
        <v>441</v>
      </c>
      <c r="G657" s="271"/>
      <c r="H657" s="274">
        <v>10</v>
      </c>
      <c r="I657" s="275"/>
      <c r="J657" s="271"/>
      <c r="K657" s="271"/>
      <c r="L657" s="276"/>
      <c r="M657" s="277"/>
      <c r="N657" s="278"/>
      <c r="O657" s="278"/>
      <c r="P657" s="278"/>
      <c r="Q657" s="278"/>
      <c r="R657" s="278"/>
      <c r="S657" s="278"/>
      <c r="T657" s="279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80" t="s">
        <v>438</v>
      </c>
      <c r="AU657" s="280" t="s">
        <v>78</v>
      </c>
      <c r="AV657" s="15" t="s">
        <v>166</v>
      </c>
      <c r="AW657" s="15" t="s">
        <v>31</v>
      </c>
      <c r="AX657" s="15" t="s">
        <v>76</v>
      </c>
      <c r="AY657" s="280" t="s">
        <v>149</v>
      </c>
    </row>
    <row r="658" s="2" customFormat="1" ht="33" customHeight="1">
      <c r="A658" s="40"/>
      <c r="B658" s="41"/>
      <c r="C658" s="214" t="s">
        <v>1077</v>
      </c>
      <c r="D658" s="214" t="s">
        <v>151</v>
      </c>
      <c r="E658" s="215" t="s">
        <v>1078</v>
      </c>
      <c r="F658" s="216" t="s">
        <v>1079</v>
      </c>
      <c r="G658" s="217" t="s">
        <v>181</v>
      </c>
      <c r="H658" s="218">
        <v>21</v>
      </c>
      <c r="I658" s="219"/>
      <c r="J658" s="220">
        <f>ROUND(I658*H658,2)</f>
        <v>0</v>
      </c>
      <c r="K658" s="216" t="s">
        <v>1045</v>
      </c>
      <c r="L658" s="46"/>
      <c r="M658" s="221" t="s">
        <v>19</v>
      </c>
      <c r="N658" s="222" t="s">
        <v>40</v>
      </c>
      <c r="O658" s="86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5" t="s">
        <v>156</v>
      </c>
      <c r="AT658" s="225" t="s">
        <v>151</v>
      </c>
      <c r="AU658" s="225" t="s">
        <v>78</v>
      </c>
      <c r="AY658" s="19" t="s">
        <v>149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9" t="s">
        <v>76</v>
      </c>
      <c r="BK658" s="226">
        <f>ROUND(I658*H658,2)</f>
        <v>0</v>
      </c>
      <c r="BL658" s="19" t="s">
        <v>156</v>
      </c>
      <c r="BM658" s="225" t="s">
        <v>1080</v>
      </c>
    </row>
    <row r="659" s="2" customFormat="1">
      <c r="A659" s="40"/>
      <c r="B659" s="41"/>
      <c r="C659" s="42"/>
      <c r="D659" s="227" t="s">
        <v>158</v>
      </c>
      <c r="E659" s="42"/>
      <c r="F659" s="228" t="s">
        <v>1081</v>
      </c>
      <c r="G659" s="42"/>
      <c r="H659" s="42"/>
      <c r="I659" s="229"/>
      <c r="J659" s="42"/>
      <c r="K659" s="42"/>
      <c r="L659" s="46"/>
      <c r="M659" s="230"/>
      <c r="N659" s="231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158</v>
      </c>
      <c r="AU659" s="19" t="s">
        <v>78</v>
      </c>
    </row>
    <row r="660" s="2" customFormat="1">
      <c r="A660" s="40"/>
      <c r="B660" s="41"/>
      <c r="C660" s="42"/>
      <c r="D660" s="232" t="s">
        <v>164</v>
      </c>
      <c r="E660" s="42"/>
      <c r="F660" s="233" t="s">
        <v>1082</v>
      </c>
      <c r="G660" s="42"/>
      <c r="H660" s="42"/>
      <c r="I660" s="229"/>
      <c r="J660" s="42"/>
      <c r="K660" s="42"/>
      <c r="L660" s="46"/>
      <c r="M660" s="230"/>
      <c r="N660" s="231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164</v>
      </c>
      <c r="AU660" s="19" t="s">
        <v>78</v>
      </c>
    </row>
    <row r="661" s="14" customFormat="1">
      <c r="A661" s="14"/>
      <c r="B661" s="259"/>
      <c r="C661" s="260"/>
      <c r="D661" s="227" t="s">
        <v>438</v>
      </c>
      <c r="E661" s="261" t="s">
        <v>19</v>
      </c>
      <c r="F661" s="262" t="s">
        <v>1083</v>
      </c>
      <c r="G661" s="260"/>
      <c r="H661" s="263">
        <v>21</v>
      </c>
      <c r="I661" s="264"/>
      <c r="J661" s="260"/>
      <c r="K661" s="260"/>
      <c r="L661" s="265"/>
      <c r="M661" s="266"/>
      <c r="N661" s="267"/>
      <c r="O661" s="267"/>
      <c r="P661" s="267"/>
      <c r="Q661" s="267"/>
      <c r="R661" s="267"/>
      <c r="S661" s="267"/>
      <c r="T661" s="268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9" t="s">
        <v>438</v>
      </c>
      <c r="AU661" s="269" t="s">
        <v>78</v>
      </c>
      <c r="AV661" s="14" t="s">
        <v>78</v>
      </c>
      <c r="AW661" s="14" t="s">
        <v>31</v>
      </c>
      <c r="AX661" s="14" t="s">
        <v>69</v>
      </c>
      <c r="AY661" s="269" t="s">
        <v>149</v>
      </c>
    </row>
    <row r="662" s="15" customFormat="1">
      <c r="A662" s="15"/>
      <c r="B662" s="270"/>
      <c r="C662" s="271"/>
      <c r="D662" s="227" t="s">
        <v>438</v>
      </c>
      <c r="E662" s="272" t="s">
        <v>19</v>
      </c>
      <c r="F662" s="273" t="s">
        <v>441</v>
      </c>
      <c r="G662" s="271"/>
      <c r="H662" s="274">
        <v>21</v>
      </c>
      <c r="I662" s="275"/>
      <c r="J662" s="271"/>
      <c r="K662" s="271"/>
      <c r="L662" s="276"/>
      <c r="M662" s="277"/>
      <c r="N662" s="278"/>
      <c r="O662" s="278"/>
      <c r="P662" s="278"/>
      <c r="Q662" s="278"/>
      <c r="R662" s="278"/>
      <c r="S662" s="278"/>
      <c r="T662" s="279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80" t="s">
        <v>438</v>
      </c>
      <c r="AU662" s="280" t="s">
        <v>78</v>
      </c>
      <c r="AV662" s="15" t="s">
        <v>166</v>
      </c>
      <c r="AW662" s="15" t="s">
        <v>31</v>
      </c>
      <c r="AX662" s="15" t="s">
        <v>76</v>
      </c>
      <c r="AY662" s="280" t="s">
        <v>149</v>
      </c>
    </row>
    <row r="663" s="2" customFormat="1" ht="44.25" customHeight="1">
      <c r="A663" s="40"/>
      <c r="B663" s="41"/>
      <c r="C663" s="214" t="s">
        <v>1084</v>
      </c>
      <c r="D663" s="214" t="s">
        <v>151</v>
      </c>
      <c r="E663" s="215" t="s">
        <v>1085</v>
      </c>
      <c r="F663" s="216" t="s">
        <v>1086</v>
      </c>
      <c r="G663" s="217" t="s">
        <v>181</v>
      </c>
      <c r="H663" s="218">
        <v>47.140999999999998</v>
      </c>
      <c r="I663" s="219"/>
      <c r="J663" s="220">
        <f>ROUND(I663*H663,2)</f>
        <v>0</v>
      </c>
      <c r="K663" s="216" t="s">
        <v>1045</v>
      </c>
      <c r="L663" s="46"/>
      <c r="M663" s="221" t="s">
        <v>19</v>
      </c>
      <c r="N663" s="222" t="s">
        <v>40</v>
      </c>
      <c r="O663" s="86"/>
      <c r="P663" s="223">
        <f>O663*H663</f>
        <v>0</v>
      </c>
      <c r="Q663" s="223">
        <v>0</v>
      </c>
      <c r="R663" s="223">
        <f>Q663*H663</f>
        <v>0</v>
      </c>
      <c r="S663" s="223">
        <v>0</v>
      </c>
      <c r="T663" s="224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25" t="s">
        <v>156</v>
      </c>
      <c r="AT663" s="225" t="s">
        <v>151</v>
      </c>
      <c r="AU663" s="225" t="s">
        <v>78</v>
      </c>
      <c r="AY663" s="19" t="s">
        <v>149</v>
      </c>
      <c r="BE663" s="226">
        <f>IF(N663="základní",J663,0)</f>
        <v>0</v>
      </c>
      <c r="BF663" s="226">
        <f>IF(N663="snížená",J663,0)</f>
        <v>0</v>
      </c>
      <c r="BG663" s="226">
        <f>IF(N663="zákl. přenesená",J663,0)</f>
        <v>0</v>
      </c>
      <c r="BH663" s="226">
        <f>IF(N663="sníž. přenesená",J663,0)</f>
        <v>0</v>
      </c>
      <c r="BI663" s="226">
        <f>IF(N663="nulová",J663,0)</f>
        <v>0</v>
      </c>
      <c r="BJ663" s="19" t="s">
        <v>76</v>
      </c>
      <c r="BK663" s="226">
        <f>ROUND(I663*H663,2)</f>
        <v>0</v>
      </c>
      <c r="BL663" s="19" t="s">
        <v>156</v>
      </c>
      <c r="BM663" s="225" t="s">
        <v>1087</v>
      </c>
    </row>
    <row r="664" s="2" customFormat="1">
      <c r="A664" s="40"/>
      <c r="B664" s="41"/>
      <c r="C664" s="42"/>
      <c r="D664" s="227" t="s">
        <v>158</v>
      </c>
      <c r="E664" s="42"/>
      <c r="F664" s="228" t="s">
        <v>1088</v>
      </c>
      <c r="G664" s="42"/>
      <c r="H664" s="42"/>
      <c r="I664" s="229"/>
      <c r="J664" s="42"/>
      <c r="K664" s="42"/>
      <c r="L664" s="46"/>
      <c r="M664" s="230"/>
      <c r="N664" s="231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158</v>
      </c>
      <c r="AU664" s="19" t="s">
        <v>78</v>
      </c>
    </row>
    <row r="665" s="2" customFormat="1">
      <c r="A665" s="40"/>
      <c r="B665" s="41"/>
      <c r="C665" s="42"/>
      <c r="D665" s="232" t="s">
        <v>164</v>
      </c>
      <c r="E665" s="42"/>
      <c r="F665" s="233" t="s">
        <v>1089</v>
      </c>
      <c r="G665" s="42"/>
      <c r="H665" s="42"/>
      <c r="I665" s="229"/>
      <c r="J665" s="42"/>
      <c r="K665" s="42"/>
      <c r="L665" s="46"/>
      <c r="M665" s="230"/>
      <c r="N665" s="231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164</v>
      </c>
      <c r="AU665" s="19" t="s">
        <v>78</v>
      </c>
    </row>
    <row r="666" s="14" customFormat="1">
      <c r="A666" s="14"/>
      <c r="B666" s="259"/>
      <c r="C666" s="260"/>
      <c r="D666" s="227" t="s">
        <v>438</v>
      </c>
      <c r="E666" s="261" t="s">
        <v>19</v>
      </c>
      <c r="F666" s="262" t="s">
        <v>1090</v>
      </c>
      <c r="G666" s="260"/>
      <c r="H666" s="263">
        <v>47.140999999999998</v>
      </c>
      <c r="I666" s="264"/>
      <c r="J666" s="260"/>
      <c r="K666" s="260"/>
      <c r="L666" s="265"/>
      <c r="M666" s="266"/>
      <c r="N666" s="267"/>
      <c r="O666" s="267"/>
      <c r="P666" s="267"/>
      <c r="Q666" s="267"/>
      <c r="R666" s="267"/>
      <c r="S666" s="267"/>
      <c r="T666" s="268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9" t="s">
        <v>438</v>
      </c>
      <c r="AU666" s="269" t="s">
        <v>78</v>
      </c>
      <c r="AV666" s="14" t="s">
        <v>78</v>
      </c>
      <c r="AW666" s="14" t="s">
        <v>31</v>
      </c>
      <c r="AX666" s="14" t="s">
        <v>69</v>
      </c>
      <c r="AY666" s="269" t="s">
        <v>149</v>
      </c>
    </row>
    <row r="667" s="15" customFormat="1">
      <c r="A667" s="15"/>
      <c r="B667" s="270"/>
      <c r="C667" s="271"/>
      <c r="D667" s="227" t="s">
        <v>438</v>
      </c>
      <c r="E667" s="272" t="s">
        <v>19</v>
      </c>
      <c r="F667" s="273" t="s">
        <v>441</v>
      </c>
      <c r="G667" s="271"/>
      <c r="H667" s="274">
        <v>47.140999999999998</v>
      </c>
      <c r="I667" s="275"/>
      <c r="J667" s="271"/>
      <c r="K667" s="271"/>
      <c r="L667" s="276"/>
      <c r="M667" s="277"/>
      <c r="N667" s="278"/>
      <c r="O667" s="278"/>
      <c r="P667" s="278"/>
      <c r="Q667" s="278"/>
      <c r="R667" s="278"/>
      <c r="S667" s="278"/>
      <c r="T667" s="279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80" t="s">
        <v>438</v>
      </c>
      <c r="AU667" s="280" t="s">
        <v>78</v>
      </c>
      <c r="AV667" s="15" t="s">
        <v>166</v>
      </c>
      <c r="AW667" s="15" t="s">
        <v>31</v>
      </c>
      <c r="AX667" s="15" t="s">
        <v>76</v>
      </c>
      <c r="AY667" s="280" t="s">
        <v>149</v>
      </c>
    </row>
    <row r="668" s="12" customFormat="1" ht="22.8" customHeight="1">
      <c r="A668" s="12"/>
      <c r="B668" s="198"/>
      <c r="C668" s="199"/>
      <c r="D668" s="200" t="s">
        <v>68</v>
      </c>
      <c r="E668" s="212" t="s">
        <v>378</v>
      </c>
      <c r="F668" s="212" t="s">
        <v>379</v>
      </c>
      <c r="G668" s="199"/>
      <c r="H668" s="199"/>
      <c r="I668" s="202"/>
      <c r="J668" s="213">
        <f>BK668</f>
        <v>0</v>
      </c>
      <c r="K668" s="199"/>
      <c r="L668" s="204"/>
      <c r="M668" s="205"/>
      <c r="N668" s="206"/>
      <c r="O668" s="206"/>
      <c r="P668" s="207">
        <f>SUM(P669:P671)</f>
        <v>0</v>
      </c>
      <c r="Q668" s="206"/>
      <c r="R668" s="207">
        <f>SUM(R669:R671)</f>
        <v>0</v>
      </c>
      <c r="S668" s="206"/>
      <c r="T668" s="208">
        <f>SUM(T669:T671)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09" t="s">
        <v>76</v>
      </c>
      <c r="AT668" s="210" t="s">
        <v>68</v>
      </c>
      <c r="AU668" s="210" t="s">
        <v>76</v>
      </c>
      <c r="AY668" s="209" t="s">
        <v>149</v>
      </c>
      <c r="BK668" s="211">
        <f>SUM(BK669:BK671)</f>
        <v>0</v>
      </c>
    </row>
    <row r="669" s="2" customFormat="1" ht="21.75" customHeight="1">
      <c r="A669" s="40"/>
      <c r="B669" s="41"/>
      <c r="C669" s="214" t="s">
        <v>1091</v>
      </c>
      <c r="D669" s="214" t="s">
        <v>151</v>
      </c>
      <c r="E669" s="215" t="s">
        <v>1092</v>
      </c>
      <c r="F669" s="216" t="s">
        <v>1093</v>
      </c>
      <c r="G669" s="217" t="s">
        <v>181</v>
      </c>
      <c r="H669" s="218">
        <v>36.610999999999997</v>
      </c>
      <c r="I669" s="219"/>
      <c r="J669" s="220">
        <f>ROUND(I669*H669,2)</f>
        <v>0</v>
      </c>
      <c r="K669" s="216" t="s">
        <v>161</v>
      </c>
      <c r="L669" s="46"/>
      <c r="M669" s="221" t="s">
        <v>19</v>
      </c>
      <c r="N669" s="222" t="s">
        <v>40</v>
      </c>
      <c r="O669" s="86"/>
      <c r="P669" s="223">
        <f>O669*H669</f>
        <v>0</v>
      </c>
      <c r="Q669" s="223">
        <v>0</v>
      </c>
      <c r="R669" s="223">
        <f>Q669*H669</f>
        <v>0</v>
      </c>
      <c r="S669" s="223">
        <v>0</v>
      </c>
      <c r="T669" s="224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25" t="s">
        <v>156</v>
      </c>
      <c r="AT669" s="225" t="s">
        <v>151</v>
      </c>
      <c r="AU669" s="225" t="s">
        <v>78</v>
      </c>
      <c r="AY669" s="19" t="s">
        <v>149</v>
      </c>
      <c r="BE669" s="226">
        <f>IF(N669="základní",J669,0)</f>
        <v>0</v>
      </c>
      <c r="BF669" s="226">
        <f>IF(N669="snížená",J669,0)</f>
        <v>0</v>
      </c>
      <c r="BG669" s="226">
        <f>IF(N669="zákl. přenesená",J669,0)</f>
        <v>0</v>
      </c>
      <c r="BH669" s="226">
        <f>IF(N669="sníž. přenesená",J669,0)</f>
        <v>0</v>
      </c>
      <c r="BI669" s="226">
        <f>IF(N669="nulová",J669,0)</f>
        <v>0</v>
      </c>
      <c r="BJ669" s="19" t="s">
        <v>76</v>
      </c>
      <c r="BK669" s="226">
        <f>ROUND(I669*H669,2)</f>
        <v>0</v>
      </c>
      <c r="BL669" s="19" t="s">
        <v>156</v>
      </c>
      <c r="BM669" s="225" t="s">
        <v>1094</v>
      </c>
    </row>
    <row r="670" s="2" customFormat="1">
      <c r="A670" s="40"/>
      <c r="B670" s="41"/>
      <c r="C670" s="42"/>
      <c r="D670" s="227" t="s">
        <v>158</v>
      </c>
      <c r="E670" s="42"/>
      <c r="F670" s="228" t="s">
        <v>1095</v>
      </c>
      <c r="G670" s="42"/>
      <c r="H670" s="42"/>
      <c r="I670" s="229"/>
      <c r="J670" s="42"/>
      <c r="K670" s="42"/>
      <c r="L670" s="46"/>
      <c r="M670" s="230"/>
      <c r="N670" s="231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158</v>
      </c>
      <c r="AU670" s="19" t="s">
        <v>78</v>
      </c>
    </row>
    <row r="671" s="2" customFormat="1">
      <c r="A671" s="40"/>
      <c r="B671" s="41"/>
      <c r="C671" s="42"/>
      <c r="D671" s="232" t="s">
        <v>164</v>
      </c>
      <c r="E671" s="42"/>
      <c r="F671" s="233" t="s">
        <v>1096</v>
      </c>
      <c r="G671" s="42"/>
      <c r="H671" s="42"/>
      <c r="I671" s="229"/>
      <c r="J671" s="42"/>
      <c r="K671" s="42"/>
      <c r="L671" s="46"/>
      <c r="M671" s="230"/>
      <c r="N671" s="231"/>
      <c r="O671" s="86"/>
      <c r="P671" s="86"/>
      <c r="Q671" s="86"/>
      <c r="R671" s="86"/>
      <c r="S671" s="86"/>
      <c r="T671" s="87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164</v>
      </c>
      <c r="AU671" s="19" t="s">
        <v>78</v>
      </c>
    </row>
    <row r="672" s="12" customFormat="1" ht="25.92" customHeight="1">
      <c r="A672" s="12"/>
      <c r="B672" s="198"/>
      <c r="C672" s="199"/>
      <c r="D672" s="200" t="s">
        <v>68</v>
      </c>
      <c r="E672" s="201" t="s">
        <v>392</v>
      </c>
      <c r="F672" s="201" t="s">
        <v>393</v>
      </c>
      <c r="G672" s="199"/>
      <c r="H672" s="199"/>
      <c r="I672" s="202"/>
      <c r="J672" s="203">
        <f>BK672</f>
        <v>0</v>
      </c>
      <c r="K672" s="199"/>
      <c r="L672" s="204"/>
      <c r="M672" s="205"/>
      <c r="N672" s="206"/>
      <c r="O672" s="206"/>
      <c r="P672" s="207">
        <f>P673+P748+P754+P784+P789+P802+P985+P1017+P1117+P1164+P1214+P1226+P1328+P1337+P1416+P1506+P1548</f>
        <v>0</v>
      </c>
      <c r="Q672" s="206"/>
      <c r="R672" s="207">
        <f>R673+R748+R754+R784+R789+R802+R985+R1017+R1117+R1164+R1214+R1226+R1328+R1337+R1416+R1506+R1548</f>
        <v>25.447796140000001</v>
      </c>
      <c r="S672" s="206"/>
      <c r="T672" s="208">
        <f>T673+T748+T754+T784+T789+T802+T985+T1017+T1117+T1164+T1214+T1226+T1328+T1337+T1416+T1506+T1548</f>
        <v>32.497123999999999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209" t="s">
        <v>78</v>
      </c>
      <c r="AT672" s="210" t="s">
        <v>68</v>
      </c>
      <c r="AU672" s="210" t="s">
        <v>69</v>
      </c>
      <c r="AY672" s="209" t="s">
        <v>149</v>
      </c>
      <c r="BK672" s="211">
        <f>BK673+BK748+BK754+BK784+BK789+BK802+BK985+BK1017+BK1117+BK1164+BK1214+BK1226+BK1328+BK1337+BK1416+BK1506+BK1548</f>
        <v>0</v>
      </c>
    </row>
    <row r="673" s="12" customFormat="1" ht="22.8" customHeight="1">
      <c r="A673" s="12"/>
      <c r="B673" s="198"/>
      <c r="C673" s="199"/>
      <c r="D673" s="200" t="s">
        <v>68</v>
      </c>
      <c r="E673" s="212" t="s">
        <v>1097</v>
      </c>
      <c r="F673" s="212" t="s">
        <v>1098</v>
      </c>
      <c r="G673" s="199"/>
      <c r="H673" s="199"/>
      <c r="I673" s="202"/>
      <c r="J673" s="213">
        <f>BK673</f>
        <v>0</v>
      </c>
      <c r="K673" s="199"/>
      <c r="L673" s="204"/>
      <c r="M673" s="205"/>
      <c r="N673" s="206"/>
      <c r="O673" s="206"/>
      <c r="P673" s="207">
        <f>SUM(P674:P747)</f>
        <v>0</v>
      </c>
      <c r="Q673" s="206"/>
      <c r="R673" s="207">
        <f>SUM(R674:R747)</f>
        <v>0.65906639999999994</v>
      </c>
      <c r="S673" s="206"/>
      <c r="T673" s="208">
        <f>SUM(T674:T747)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09" t="s">
        <v>78</v>
      </c>
      <c r="AT673" s="210" t="s">
        <v>68</v>
      </c>
      <c r="AU673" s="210" t="s">
        <v>76</v>
      </c>
      <c r="AY673" s="209" t="s">
        <v>149</v>
      </c>
      <c r="BK673" s="211">
        <f>SUM(BK674:BK747)</f>
        <v>0</v>
      </c>
    </row>
    <row r="674" s="2" customFormat="1" ht="24.15" customHeight="1">
      <c r="A674" s="40"/>
      <c r="B674" s="41"/>
      <c r="C674" s="214" t="s">
        <v>1099</v>
      </c>
      <c r="D674" s="214" t="s">
        <v>151</v>
      </c>
      <c r="E674" s="215" t="s">
        <v>1100</v>
      </c>
      <c r="F674" s="216" t="s">
        <v>1101</v>
      </c>
      <c r="G674" s="217" t="s">
        <v>320</v>
      </c>
      <c r="H674" s="218">
        <v>27.699999999999999</v>
      </c>
      <c r="I674" s="219"/>
      <c r="J674" s="220">
        <f>ROUND(I674*H674,2)</f>
        <v>0</v>
      </c>
      <c r="K674" s="216" t="s">
        <v>161</v>
      </c>
      <c r="L674" s="46"/>
      <c r="M674" s="221" t="s">
        <v>19</v>
      </c>
      <c r="N674" s="222" t="s">
        <v>40</v>
      </c>
      <c r="O674" s="86"/>
      <c r="P674" s="223">
        <f>O674*H674</f>
        <v>0</v>
      </c>
      <c r="Q674" s="223">
        <v>0</v>
      </c>
      <c r="R674" s="223">
        <f>Q674*H674</f>
        <v>0</v>
      </c>
      <c r="S674" s="223">
        <v>0</v>
      </c>
      <c r="T674" s="224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25" t="s">
        <v>286</v>
      </c>
      <c r="AT674" s="225" t="s">
        <v>151</v>
      </c>
      <c r="AU674" s="225" t="s">
        <v>78</v>
      </c>
      <c r="AY674" s="19" t="s">
        <v>149</v>
      </c>
      <c r="BE674" s="226">
        <f>IF(N674="základní",J674,0)</f>
        <v>0</v>
      </c>
      <c r="BF674" s="226">
        <f>IF(N674="snížená",J674,0)</f>
        <v>0</v>
      </c>
      <c r="BG674" s="226">
        <f>IF(N674="zákl. přenesená",J674,0)</f>
        <v>0</v>
      </c>
      <c r="BH674" s="226">
        <f>IF(N674="sníž. přenesená",J674,0)</f>
        <v>0</v>
      </c>
      <c r="BI674" s="226">
        <f>IF(N674="nulová",J674,0)</f>
        <v>0</v>
      </c>
      <c r="BJ674" s="19" t="s">
        <v>76</v>
      </c>
      <c r="BK674" s="226">
        <f>ROUND(I674*H674,2)</f>
        <v>0</v>
      </c>
      <c r="BL674" s="19" t="s">
        <v>286</v>
      </c>
      <c r="BM674" s="225" t="s">
        <v>1102</v>
      </c>
    </row>
    <row r="675" s="2" customFormat="1">
      <c r="A675" s="40"/>
      <c r="B675" s="41"/>
      <c r="C675" s="42"/>
      <c r="D675" s="227" t="s">
        <v>158</v>
      </c>
      <c r="E675" s="42"/>
      <c r="F675" s="228" t="s">
        <v>1103</v>
      </c>
      <c r="G675" s="42"/>
      <c r="H675" s="42"/>
      <c r="I675" s="229"/>
      <c r="J675" s="42"/>
      <c r="K675" s="42"/>
      <c r="L675" s="46"/>
      <c r="M675" s="230"/>
      <c r="N675" s="231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158</v>
      </c>
      <c r="AU675" s="19" t="s">
        <v>78</v>
      </c>
    </row>
    <row r="676" s="2" customFormat="1">
      <c r="A676" s="40"/>
      <c r="B676" s="41"/>
      <c r="C676" s="42"/>
      <c r="D676" s="232" t="s">
        <v>164</v>
      </c>
      <c r="E676" s="42"/>
      <c r="F676" s="233" t="s">
        <v>1104</v>
      </c>
      <c r="G676" s="42"/>
      <c r="H676" s="42"/>
      <c r="I676" s="229"/>
      <c r="J676" s="42"/>
      <c r="K676" s="42"/>
      <c r="L676" s="46"/>
      <c r="M676" s="230"/>
      <c r="N676" s="231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164</v>
      </c>
      <c r="AU676" s="19" t="s">
        <v>78</v>
      </c>
    </row>
    <row r="677" s="13" customFormat="1">
      <c r="A677" s="13"/>
      <c r="B677" s="249"/>
      <c r="C677" s="250"/>
      <c r="D677" s="227" t="s">
        <v>438</v>
      </c>
      <c r="E677" s="251" t="s">
        <v>19</v>
      </c>
      <c r="F677" s="252" t="s">
        <v>608</v>
      </c>
      <c r="G677" s="250"/>
      <c r="H677" s="251" t="s">
        <v>19</v>
      </c>
      <c r="I677" s="253"/>
      <c r="J677" s="250"/>
      <c r="K677" s="250"/>
      <c r="L677" s="254"/>
      <c r="M677" s="255"/>
      <c r="N677" s="256"/>
      <c r="O677" s="256"/>
      <c r="P677" s="256"/>
      <c r="Q677" s="256"/>
      <c r="R677" s="256"/>
      <c r="S677" s="256"/>
      <c r="T677" s="25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8" t="s">
        <v>438</v>
      </c>
      <c r="AU677" s="258" t="s">
        <v>78</v>
      </c>
      <c r="AV677" s="13" t="s">
        <v>76</v>
      </c>
      <c r="AW677" s="13" t="s">
        <v>31</v>
      </c>
      <c r="AX677" s="13" t="s">
        <v>69</v>
      </c>
      <c r="AY677" s="258" t="s">
        <v>149</v>
      </c>
    </row>
    <row r="678" s="14" customFormat="1">
      <c r="A678" s="14"/>
      <c r="B678" s="259"/>
      <c r="C678" s="260"/>
      <c r="D678" s="227" t="s">
        <v>438</v>
      </c>
      <c r="E678" s="261" t="s">
        <v>19</v>
      </c>
      <c r="F678" s="262" t="s">
        <v>782</v>
      </c>
      <c r="G678" s="260"/>
      <c r="H678" s="263">
        <v>17.899999999999999</v>
      </c>
      <c r="I678" s="264"/>
      <c r="J678" s="260"/>
      <c r="K678" s="260"/>
      <c r="L678" s="265"/>
      <c r="M678" s="266"/>
      <c r="N678" s="267"/>
      <c r="O678" s="267"/>
      <c r="P678" s="267"/>
      <c r="Q678" s="267"/>
      <c r="R678" s="267"/>
      <c r="S678" s="267"/>
      <c r="T678" s="26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9" t="s">
        <v>438</v>
      </c>
      <c r="AU678" s="269" t="s">
        <v>78</v>
      </c>
      <c r="AV678" s="14" t="s">
        <v>78</v>
      </c>
      <c r="AW678" s="14" t="s">
        <v>31</v>
      </c>
      <c r="AX678" s="14" t="s">
        <v>69</v>
      </c>
      <c r="AY678" s="269" t="s">
        <v>149</v>
      </c>
    </row>
    <row r="679" s="15" customFormat="1">
      <c r="A679" s="15"/>
      <c r="B679" s="270"/>
      <c r="C679" s="271"/>
      <c r="D679" s="227" t="s">
        <v>438</v>
      </c>
      <c r="E679" s="272" t="s">
        <v>19</v>
      </c>
      <c r="F679" s="273" t="s">
        <v>441</v>
      </c>
      <c r="G679" s="271"/>
      <c r="H679" s="274">
        <v>17.899999999999999</v>
      </c>
      <c r="I679" s="275"/>
      <c r="J679" s="271"/>
      <c r="K679" s="271"/>
      <c r="L679" s="276"/>
      <c r="M679" s="277"/>
      <c r="N679" s="278"/>
      <c r="O679" s="278"/>
      <c r="P679" s="278"/>
      <c r="Q679" s="278"/>
      <c r="R679" s="278"/>
      <c r="S679" s="278"/>
      <c r="T679" s="279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80" t="s">
        <v>438</v>
      </c>
      <c r="AU679" s="280" t="s">
        <v>78</v>
      </c>
      <c r="AV679" s="15" t="s">
        <v>166</v>
      </c>
      <c r="AW679" s="15" t="s">
        <v>31</v>
      </c>
      <c r="AX679" s="15" t="s">
        <v>69</v>
      </c>
      <c r="AY679" s="280" t="s">
        <v>149</v>
      </c>
    </row>
    <row r="680" s="14" customFormat="1">
      <c r="A680" s="14"/>
      <c r="B680" s="259"/>
      <c r="C680" s="260"/>
      <c r="D680" s="227" t="s">
        <v>438</v>
      </c>
      <c r="E680" s="261" t="s">
        <v>19</v>
      </c>
      <c r="F680" s="262" t="s">
        <v>783</v>
      </c>
      <c r="G680" s="260"/>
      <c r="H680" s="263">
        <v>9.8000000000000007</v>
      </c>
      <c r="I680" s="264"/>
      <c r="J680" s="260"/>
      <c r="K680" s="260"/>
      <c r="L680" s="265"/>
      <c r="M680" s="266"/>
      <c r="N680" s="267"/>
      <c r="O680" s="267"/>
      <c r="P680" s="267"/>
      <c r="Q680" s="267"/>
      <c r="R680" s="267"/>
      <c r="S680" s="267"/>
      <c r="T680" s="26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9" t="s">
        <v>438</v>
      </c>
      <c r="AU680" s="269" t="s">
        <v>78</v>
      </c>
      <c r="AV680" s="14" t="s">
        <v>78</v>
      </c>
      <c r="AW680" s="14" t="s">
        <v>31</v>
      </c>
      <c r="AX680" s="14" t="s">
        <v>69</v>
      </c>
      <c r="AY680" s="269" t="s">
        <v>149</v>
      </c>
    </row>
    <row r="681" s="15" customFormat="1">
      <c r="A681" s="15"/>
      <c r="B681" s="270"/>
      <c r="C681" s="271"/>
      <c r="D681" s="227" t="s">
        <v>438</v>
      </c>
      <c r="E681" s="272" t="s">
        <v>19</v>
      </c>
      <c r="F681" s="273" t="s">
        <v>441</v>
      </c>
      <c r="G681" s="271"/>
      <c r="H681" s="274">
        <v>9.8000000000000007</v>
      </c>
      <c r="I681" s="275"/>
      <c r="J681" s="271"/>
      <c r="K681" s="271"/>
      <c r="L681" s="276"/>
      <c r="M681" s="277"/>
      <c r="N681" s="278"/>
      <c r="O681" s="278"/>
      <c r="P681" s="278"/>
      <c r="Q681" s="278"/>
      <c r="R681" s="278"/>
      <c r="S681" s="278"/>
      <c r="T681" s="279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80" t="s">
        <v>438</v>
      </c>
      <c r="AU681" s="280" t="s">
        <v>78</v>
      </c>
      <c r="AV681" s="15" t="s">
        <v>166</v>
      </c>
      <c r="AW681" s="15" t="s">
        <v>31</v>
      </c>
      <c r="AX681" s="15" t="s">
        <v>69</v>
      </c>
      <c r="AY681" s="280" t="s">
        <v>149</v>
      </c>
    </row>
    <row r="682" s="16" customFormat="1">
      <c r="A682" s="16"/>
      <c r="B682" s="281"/>
      <c r="C682" s="282"/>
      <c r="D682" s="227" t="s">
        <v>438</v>
      </c>
      <c r="E682" s="283" t="s">
        <v>19</v>
      </c>
      <c r="F682" s="284" t="s">
        <v>446</v>
      </c>
      <c r="G682" s="282"/>
      <c r="H682" s="285">
        <v>27.699999999999999</v>
      </c>
      <c r="I682" s="286"/>
      <c r="J682" s="282"/>
      <c r="K682" s="282"/>
      <c r="L682" s="287"/>
      <c r="M682" s="288"/>
      <c r="N682" s="289"/>
      <c r="O682" s="289"/>
      <c r="P682" s="289"/>
      <c r="Q682" s="289"/>
      <c r="R682" s="289"/>
      <c r="S682" s="289"/>
      <c r="T682" s="290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91" t="s">
        <v>438</v>
      </c>
      <c r="AU682" s="291" t="s">
        <v>78</v>
      </c>
      <c r="AV682" s="16" t="s">
        <v>156</v>
      </c>
      <c r="AW682" s="16" t="s">
        <v>31</v>
      </c>
      <c r="AX682" s="16" t="s">
        <v>76</v>
      </c>
      <c r="AY682" s="291" t="s">
        <v>149</v>
      </c>
    </row>
    <row r="683" s="2" customFormat="1" ht="16.5" customHeight="1">
      <c r="A683" s="40"/>
      <c r="B683" s="41"/>
      <c r="C683" s="234" t="s">
        <v>1105</v>
      </c>
      <c r="D683" s="234" t="s">
        <v>198</v>
      </c>
      <c r="E683" s="235" t="s">
        <v>1106</v>
      </c>
      <c r="F683" s="236" t="s">
        <v>1107</v>
      </c>
      <c r="G683" s="237" t="s">
        <v>181</v>
      </c>
      <c r="H683" s="238">
        <v>0.0089999999999999993</v>
      </c>
      <c r="I683" s="239"/>
      <c r="J683" s="240">
        <f>ROUND(I683*H683,2)</f>
        <v>0</v>
      </c>
      <c r="K683" s="236" t="s">
        <v>161</v>
      </c>
      <c r="L683" s="241"/>
      <c r="M683" s="242" t="s">
        <v>19</v>
      </c>
      <c r="N683" s="243" t="s">
        <v>40</v>
      </c>
      <c r="O683" s="86"/>
      <c r="P683" s="223">
        <f>O683*H683</f>
        <v>0</v>
      </c>
      <c r="Q683" s="223">
        <v>1</v>
      </c>
      <c r="R683" s="223">
        <f>Q683*H683</f>
        <v>0.0089999999999999993</v>
      </c>
      <c r="S683" s="223">
        <v>0</v>
      </c>
      <c r="T683" s="224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25" t="s">
        <v>330</v>
      </c>
      <c r="AT683" s="225" t="s">
        <v>198</v>
      </c>
      <c r="AU683" s="225" t="s">
        <v>78</v>
      </c>
      <c r="AY683" s="19" t="s">
        <v>149</v>
      </c>
      <c r="BE683" s="226">
        <f>IF(N683="základní",J683,0)</f>
        <v>0</v>
      </c>
      <c r="BF683" s="226">
        <f>IF(N683="snížená",J683,0)</f>
        <v>0</v>
      </c>
      <c r="BG683" s="226">
        <f>IF(N683="zákl. přenesená",J683,0)</f>
        <v>0</v>
      </c>
      <c r="BH683" s="226">
        <f>IF(N683="sníž. přenesená",J683,0)</f>
        <v>0</v>
      </c>
      <c r="BI683" s="226">
        <f>IF(N683="nulová",J683,0)</f>
        <v>0</v>
      </c>
      <c r="BJ683" s="19" t="s">
        <v>76</v>
      </c>
      <c r="BK683" s="226">
        <f>ROUND(I683*H683,2)</f>
        <v>0</v>
      </c>
      <c r="BL683" s="19" t="s">
        <v>286</v>
      </c>
      <c r="BM683" s="225" t="s">
        <v>1108</v>
      </c>
    </row>
    <row r="684" s="2" customFormat="1">
      <c r="A684" s="40"/>
      <c r="B684" s="41"/>
      <c r="C684" s="42"/>
      <c r="D684" s="227" t="s">
        <v>158</v>
      </c>
      <c r="E684" s="42"/>
      <c r="F684" s="228" t="s">
        <v>1107</v>
      </c>
      <c r="G684" s="42"/>
      <c r="H684" s="42"/>
      <c r="I684" s="229"/>
      <c r="J684" s="42"/>
      <c r="K684" s="42"/>
      <c r="L684" s="46"/>
      <c r="M684" s="230"/>
      <c r="N684" s="231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158</v>
      </c>
      <c r="AU684" s="19" t="s">
        <v>78</v>
      </c>
    </row>
    <row r="685" s="14" customFormat="1">
      <c r="A685" s="14"/>
      <c r="B685" s="259"/>
      <c r="C685" s="260"/>
      <c r="D685" s="227" t="s">
        <v>438</v>
      </c>
      <c r="E685" s="261" t="s">
        <v>19</v>
      </c>
      <c r="F685" s="262" t="s">
        <v>1109</v>
      </c>
      <c r="G685" s="260"/>
      <c r="H685" s="263">
        <v>0.0089999999999999993</v>
      </c>
      <c r="I685" s="264"/>
      <c r="J685" s="260"/>
      <c r="K685" s="260"/>
      <c r="L685" s="265"/>
      <c r="M685" s="266"/>
      <c r="N685" s="267"/>
      <c r="O685" s="267"/>
      <c r="P685" s="267"/>
      <c r="Q685" s="267"/>
      <c r="R685" s="267"/>
      <c r="S685" s="267"/>
      <c r="T685" s="268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9" t="s">
        <v>438</v>
      </c>
      <c r="AU685" s="269" t="s">
        <v>78</v>
      </c>
      <c r="AV685" s="14" t="s">
        <v>78</v>
      </c>
      <c r="AW685" s="14" t="s">
        <v>31</v>
      </c>
      <c r="AX685" s="14" t="s">
        <v>76</v>
      </c>
      <c r="AY685" s="269" t="s">
        <v>149</v>
      </c>
    </row>
    <row r="686" s="2" customFormat="1" ht="24.15" customHeight="1">
      <c r="A686" s="40"/>
      <c r="B686" s="41"/>
      <c r="C686" s="214" t="s">
        <v>1110</v>
      </c>
      <c r="D686" s="214" t="s">
        <v>151</v>
      </c>
      <c r="E686" s="215" t="s">
        <v>1111</v>
      </c>
      <c r="F686" s="216" t="s">
        <v>1112</v>
      </c>
      <c r="G686" s="217" t="s">
        <v>320</v>
      </c>
      <c r="H686" s="218">
        <v>15.1</v>
      </c>
      <c r="I686" s="219"/>
      <c r="J686" s="220">
        <f>ROUND(I686*H686,2)</f>
        <v>0</v>
      </c>
      <c r="K686" s="216" t="s">
        <v>161</v>
      </c>
      <c r="L686" s="46"/>
      <c r="M686" s="221" t="s">
        <v>19</v>
      </c>
      <c r="N686" s="222" t="s">
        <v>40</v>
      </c>
      <c r="O686" s="86"/>
      <c r="P686" s="223">
        <f>O686*H686</f>
        <v>0</v>
      </c>
      <c r="Q686" s="223">
        <v>0</v>
      </c>
      <c r="R686" s="223">
        <f>Q686*H686</f>
        <v>0</v>
      </c>
      <c r="S686" s="223">
        <v>0</v>
      </c>
      <c r="T686" s="224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25" t="s">
        <v>286</v>
      </c>
      <c r="AT686" s="225" t="s">
        <v>151</v>
      </c>
      <c r="AU686" s="225" t="s">
        <v>78</v>
      </c>
      <c r="AY686" s="19" t="s">
        <v>149</v>
      </c>
      <c r="BE686" s="226">
        <f>IF(N686="základní",J686,0)</f>
        <v>0</v>
      </c>
      <c r="BF686" s="226">
        <f>IF(N686="snížená",J686,0)</f>
        <v>0</v>
      </c>
      <c r="BG686" s="226">
        <f>IF(N686="zákl. přenesená",J686,0)</f>
        <v>0</v>
      </c>
      <c r="BH686" s="226">
        <f>IF(N686="sníž. přenesená",J686,0)</f>
        <v>0</v>
      </c>
      <c r="BI686" s="226">
        <f>IF(N686="nulová",J686,0)</f>
        <v>0</v>
      </c>
      <c r="BJ686" s="19" t="s">
        <v>76</v>
      </c>
      <c r="BK686" s="226">
        <f>ROUND(I686*H686,2)</f>
        <v>0</v>
      </c>
      <c r="BL686" s="19" t="s">
        <v>286</v>
      </c>
      <c r="BM686" s="225" t="s">
        <v>1113</v>
      </c>
    </row>
    <row r="687" s="2" customFormat="1">
      <c r="A687" s="40"/>
      <c r="B687" s="41"/>
      <c r="C687" s="42"/>
      <c r="D687" s="227" t="s">
        <v>158</v>
      </c>
      <c r="E687" s="42"/>
      <c r="F687" s="228" t="s">
        <v>1114</v>
      </c>
      <c r="G687" s="42"/>
      <c r="H687" s="42"/>
      <c r="I687" s="229"/>
      <c r="J687" s="42"/>
      <c r="K687" s="42"/>
      <c r="L687" s="46"/>
      <c r="M687" s="230"/>
      <c r="N687" s="231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158</v>
      </c>
      <c r="AU687" s="19" t="s">
        <v>78</v>
      </c>
    </row>
    <row r="688" s="2" customFormat="1">
      <c r="A688" s="40"/>
      <c r="B688" s="41"/>
      <c r="C688" s="42"/>
      <c r="D688" s="232" t="s">
        <v>164</v>
      </c>
      <c r="E688" s="42"/>
      <c r="F688" s="233" t="s">
        <v>1115</v>
      </c>
      <c r="G688" s="42"/>
      <c r="H688" s="42"/>
      <c r="I688" s="229"/>
      <c r="J688" s="42"/>
      <c r="K688" s="42"/>
      <c r="L688" s="46"/>
      <c r="M688" s="230"/>
      <c r="N688" s="231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164</v>
      </c>
      <c r="AU688" s="19" t="s">
        <v>78</v>
      </c>
    </row>
    <row r="689" s="13" customFormat="1">
      <c r="A689" s="13"/>
      <c r="B689" s="249"/>
      <c r="C689" s="250"/>
      <c r="D689" s="227" t="s">
        <v>438</v>
      </c>
      <c r="E689" s="251" t="s">
        <v>19</v>
      </c>
      <c r="F689" s="252" t="s">
        <v>1116</v>
      </c>
      <c r="G689" s="250"/>
      <c r="H689" s="251" t="s">
        <v>19</v>
      </c>
      <c r="I689" s="253"/>
      <c r="J689" s="250"/>
      <c r="K689" s="250"/>
      <c r="L689" s="254"/>
      <c r="M689" s="255"/>
      <c r="N689" s="256"/>
      <c r="O689" s="256"/>
      <c r="P689" s="256"/>
      <c r="Q689" s="256"/>
      <c r="R689" s="256"/>
      <c r="S689" s="256"/>
      <c r="T689" s="25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8" t="s">
        <v>438</v>
      </c>
      <c r="AU689" s="258" t="s">
        <v>78</v>
      </c>
      <c r="AV689" s="13" t="s">
        <v>76</v>
      </c>
      <c r="AW689" s="13" t="s">
        <v>31</v>
      </c>
      <c r="AX689" s="13" t="s">
        <v>69</v>
      </c>
      <c r="AY689" s="258" t="s">
        <v>149</v>
      </c>
    </row>
    <row r="690" s="13" customFormat="1">
      <c r="A690" s="13"/>
      <c r="B690" s="249"/>
      <c r="C690" s="250"/>
      <c r="D690" s="227" t="s">
        <v>438</v>
      </c>
      <c r="E690" s="251" t="s">
        <v>19</v>
      </c>
      <c r="F690" s="252" t="s">
        <v>608</v>
      </c>
      <c r="G690" s="250"/>
      <c r="H690" s="251" t="s">
        <v>19</v>
      </c>
      <c r="I690" s="253"/>
      <c r="J690" s="250"/>
      <c r="K690" s="250"/>
      <c r="L690" s="254"/>
      <c r="M690" s="255"/>
      <c r="N690" s="256"/>
      <c r="O690" s="256"/>
      <c r="P690" s="256"/>
      <c r="Q690" s="256"/>
      <c r="R690" s="256"/>
      <c r="S690" s="256"/>
      <c r="T690" s="25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8" t="s">
        <v>438</v>
      </c>
      <c r="AU690" s="258" t="s">
        <v>78</v>
      </c>
      <c r="AV690" s="13" t="s">
        <v>76</v>
      </c>
      <c r="AW690" s="13" t="s">
        <v>31</v>
      </c>
      <c r="AX690" s="13" t="s">
        <v>69</v>
      </c>
      <c r="AY690" s="258" t="s">
        <v>149</v>
      </c>
    </row>
    <row r="691" s="14" customFormat="1">
      <c r="A691" s="14"/>
      <c r="B691" s="259"/>
      <c r="C691" s="260"/>
      <c r="D691" s="227" t="s">
        <v>438</v>
      </c>
      <c r="E691" s="261" t="s">
        <v>19</v>
      </c>
      <c r="F691" s="262" t="s">
        <v>1117</v>
      </c>
      <c r="G691" s="260"/>
      <c r="H691" s="263">
        <v>8.5999999999999996</v>
      </c>
      <c r="I691" s="264"/>
      <c r="J691" s="260"/>
      <c r="K691" s="260"/>
      <c r="L691" s="265"/>
      <c r="M691" s="266"/>
      <c r="N691" s="267"/>
      <c r="O691" s="267"/>
      <c r="P691" s="267"/>
      <c r="Q691" s="267"/>
      <c r="R691" s="267"/>
      <c r="S691" s="267"/>
      <c r="T691" s="26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9" t="s">
        <v>438</v>
      </c>
      <c r="AU691" s="269" t="s">
        <v>78</v>
      </c>
      <c r="AV691" s="14" t="s">
        <v>78</v>
      </c>
      <c r="AW691" s="14" t="s">
        <v>31</v>
      </c>
      <c r="AX691" s="14" t="s">
        <v>69</v>
      </c>
      <c r="AY691" s="269" t="s">
        <v>149</v>
      </c>
    </row>
    <row r="692" s="15" customFormat="1">
      <c r="A692" s="15"/>
      <c r="B692" s="270"/>
      <c r="C692" s="271"/>
      <c r="D692" s="227" t="s">
        <v>438</v>
      </c>
      <c r="E692" s="272" t="s">
        <v>19</v>
      </c>
      <c r="F692" s="273" t="s">
        <v>441</v>
      </c>
      <c r="G692" s="271"/>
      <c r="H692" s="274">
        <v>8.5999999999999996</v>
      </c>
      <c r="I692" s="275"/>
      <c r="J692" s="271"/>
      <c r="K692" s="271"/>
      <c r="L692" s="276"/>
      <c r="M692" s="277"/>
      <c r="N692" s="278"/>
      <c r="O692" s="278"/>
      <c r="P692" s="278"/>
      <c r="Q692" s="278"/>
      <c r="R692" s="278"/>
      <c r="S692" s="278"/>
      <c r="T692" s="279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80" t="s">
        <v>438</v>
      </c>
      <c r="AU692" s="280" t="s">
        <v>78</v>
      </c>
      <c r="AV692" s="15" t="s">
        <v>166</v>
      </c>
      <c r="AW692" s="15" t="s">
        <v>31</v>
      </c>
      <c r="AX692" s="15" t="s">
        <v>69</v>
      </c>
      <c r="AY692" s="280" t="s">
        <v>149</v>
      </c>
    </row>
    <row r="693" s="14" customFormat="1">
      <c r="A693" s="14"/>
      <c r="B693" s="259"/>
      <c r="C693" s="260"/>
      <c r="D693" s="227" t="s">
        <v>438</v>
      </c>
      <c r="E693" s="261" t="s">
        <v>19</v>
      </c>
      <c r="F693" s="262" t="s">
        <v>1118</v>
      </c>
      <c r="G693" s="260"/>
      <c r="H693" s="263">
        <v>6.5</v>
      </c>
      <c r="I693" s="264"/>
      <c r="J693" s="260"/>
      <c r="K693" s="260"/>
      <c r="L693" s="265"/>
      <c r="M693" s="266"/>
      <c r="N693" s="267"/>
      <c r="O693" s="267"/>
      <c r="P693" s="267"/>
      <c r="Q693" s="267"/>
      <c r="R693" s="267"/>
      <c r="S693" s="267"/>
      <c r="T693" s="268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9" t="s">
        <v>438</v>
      </c>
      <c r="AU693" s="269" t="s">
        <v>78</v>
      </c>
      <c r="AV693" s="14" t="s">
        <v>78</v>
      </c>
      <c r="AW693" s="14" t="s">
        <v>31</v>
      </c>
      <c r="AX693" s="14" t="s">
        <v>69</v>
      </c>
      <c r="AY693" s="269" t="s">
        <v>149</v>
      </c>
    </row>
    <row r="694" s="15" customFormat="1">
      <c r="A694" s="15"/>
      <c r="B694" s="270"/>
      <c r="C694" s="271"/>
      <c r="D694" s="227" t="s">
        <v>438</v>
      </c>
      <c r="E694" s="272" t="s">
        <v>19</v>
      </c>
      <c r="F694" s="273" t="s">
        <v>441</v>
      </c>
      <c r="G694" s="271"/>
      <c r="H694" s="274">
        <v>6.5</v>
      </c>
      <c r="I694" s="275"/>
      <c r="J694" s="271"/>
      <c r="K694" s="271"/>
      <c r="L694" s="276"/>
      <c r="M694" s="277"/>
      <c r="N694" s="278"/>
      <c r="O694" s="278"/>
      <c r="P694" s="278"/>
      <c r="Q694" s="278"/>
      <c r="R694" s="278"/>
      <c r="S694" s="278"/>
      <c r="T694" s="279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80" t="s">
        <v>438</v>
      </c>
      <c r="AU694" s="280" t="s">
        <v>78</v>
      </c>
      <c r="AV694" s="15" t="s">
        <v>166</v>
      </c>
      <c r="AW694" s="15" t="s">
        <v>31</v>
      </c>
      <c r="AX694" s="15" t="s">
        <v>69</v>
      </c>
      <c r="AY694" s="280" t="s">
        <v>149</v>
      </c>
    </row>
    <row r="695" s="16" customFormat="1">
      <c r="A695" s="16"/>
      <c r="B695" s="281"/>
      <c r="C695" s="282"/>
      <c r="D695" s="227" t="s">
        <v>438</v>
      </c>
      <c r="E695" s="283" t="s">
        <v>19</v>
      </c>
      <c r="F695" s="284" t="s">
        <v>446</v>
      </c>
      <c r="G695" s="282"/>
      <c r="H695" s="285">
        <v>15.1</v>
      </c>
      <c r="I695" s="286"/>
      <c r="J695" s="282"/>
      <c r="K695" s="282"/>
      <c r="L695" s="287"/>
      <c r="M695" s="288"/>
      <c r="N695" s="289"/>
      <c r="O695" s="289"/>
      <c r="P695" s="289"/>
      <c r="Q695" s="289"/>
      <c r="R695" s="289"/>
      <c r="S695" s="289"/>
      <c r="T695" s="290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T695" s="291" t="s">
        <v>438</v>
      </c>
      <c r="AU695" s="291" t="s">
        <v>78</v>
      </c>
      <c r="AV695" s="16" t="s">
        <v>156</v>
      </c>
      <c r="AW695" s="16" t="s">
        <v>31</v>
      </c>
      <c r="AX695" s="16" t="s">
        <v>76</v>
      </c>
      <c r="AY695" s="291" t="s">
        <v>149</v>
      </c>
    </row>
    <row r="696" s="2" customFormat="1" ht="16.5" customHeight="1">
      <c r="A696" s="40"/>
      <c r="B696" s="41"/>
      <c r="C696" s="234" t="s">
        <v>1119</v>
      </c>
      <c r="D696" s="234" t="s">
        <v>198</v>
      </c>
      <c r="E696" s="235" t="s">
        <v>1106</v>
      </c>
      <c r="F696" s="236" t="s">
        <v>1107</v>
      </c>
      <c r="G696" s="237" t="s">
        <v>181</v>
      </c>
      <c r="H696" s="238">
        <v>0.0050000000000000001</v>
      </c>
      <c r="I696" s="239"/>
      <c r="J696" s="240">
        <f>ROUND(I696*H696,2)</f>
        <v>0</v>
      </c>
      <c r="K696" s="236" t="s">
        <v>161</v>
      </c>
      <c r="L696" s="241"/>
      <c r="M696" s="242" t="s">
        <v>19</v>
      </c>
      <c r="N696" s="243" t="s">
        <v>40</v>
      </c>
      <c r="O696" s="86"/>
      <c r="P696" s="223">
        <f>O696*H696</f>
        <v>0</v>
      </c>
      <c r="Q696" s="223">
        <v>1</v>
      </c>
      <c r="R696" s="223">
        <f>Q696*H696</f>
        <v>0.0050000000000000001</v>
      </c>
      <c r="S696" s="223">
        <v>0</v>
      </c>
      <c r="T696" s="224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25" t="s">
        <v>330</v>
      </c>
      <c r="AT696" s="225" t="s">
        <v>198</v>
      </c>
      <c r="AU696" s="225" t="s">
        <v>78</v>
      </c>
      <c r="AY696" s="19" t="s">
        <v>149</v>
      </c>
      <c r="BE696" s="226">
        <f>IF(N696="základní",J696,0)</f>
        <v>0</v>
      </c>
      <c r="BF696" s="226">
        <f>IF(N696="snížená",J696,0)</f>
        <v>0</v>
      </c>
      <c r="BG696" s="226">
        <f>IF(N696="zákl. přenesená",J696,0)</f>
        <v>0</v>
      </c>
      <c r="BH696" s="226">
        <f>IF(N696="sníž. přenesená",J696,0)</f>
        <v>0</v>
      </c>
      <c r="BI696" s="226">
        <f>IF(N696="nulová",J696,0)</f>
        <v>0</v>
      </c>
      <c r="BJ696" s="19" t="s">
        <v>76</v>
      </c>
      <c r="BK696" s="226">
        <f>ROUND(I696*H696,2)</f>
        <v>0</v>
      </c>
      <c r="BL696" s="19" t="s">
        <v>286</v>
      </c>
      <c r="BM696" s="225" t="s">
        <v>1120</v>
      </c>
    </row>
    <row r="697" s="2" customFormat="1">
      <c r="A697" s="40"/>
      <c r="B697" s="41"/>
      <c r="C697" s="42"/>
      <c r="D697" s="227" t="s">
        <v>158</v>
      </c>
      <c r="E697" s="42"/>
      <c r="F697" s="228" t="s">
        <v>1107</v>
      </c>
      <c r="G697" s="42"/>
      <c r="H697" s="42"/>
      <c r="I697" s="229"/>
      <c r="J697" s="42"/>
      <c r="K697" s="42"/>
      <c r="L697" s="46"/>
      <c r="M697" s="230"/>
      <c r="N697" s="231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158</v>
      </c>
      <c r="AU697" s="19" t="s">
        <v>78</v>
      </c>
    </row>
    <row r="698" s="14" customFormat="1">
      <c r="A698" s="14"/>
      <c r="B698" s="259"/>
      <c r="C698" s="260"/>
      <c r="D698" s="227" t="s">
        <v>438</v>
      </c>
      <c r="E698" s="261" t="s">
        <v>19</v>
      </c>
      <c r="F698" s="262" t="s">
        <v>1121</v>
      </c>
      <c r="G698" s="260"/>
      <c r="H698" s="263">
        <v>0.0050000000000000001</v>
      </c>
      <c r="I698" s="264"/>
      <c r="J698" s="260"/>
      <c r="K698" s="260"/>
      <c r="L698" s="265"/>
      <c r="M698" s="266"/>
      <c r="N698" s="267"/>
      <c r="O698" s="267"/>
      <c r="P698" s="267"/>
      <c r="Q698" s="267"/>
      <c r="R698" s="267"/>
      <c r="S698" s="267"/>
      <c r="T698" s="26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9" t="s">
        <v>438</v>
      </c>
      <c r="AU698" s="269" t="s">
        <v>78</v>
      </c>
      <c r="AV698" s="14" t="s">
        <v>78</v>
      </c>
      <c r="AW698" s="14" t="s">
        <v>31</v>
      </c>
      <c r="AX698" s="14" t="s">
        <v>76</v>
      </c>
      <c r="AY698" s="269" t="s">
        <v>149</v>
      </c>
    </row>
    <row r="699" s="2" customFormat="1" ht="24.15" customHeight="1">
      <c r="A699" s="40"/>
      <c r="B699" s="41"/>
      <c r="C699" s="214" t="s">
        <v>1122</v>
      </c>
      <c r="D699" s="214" t="s">
        <v>151</v>
      </c>
      <c r="E699" s="215" t="s">
        <v>1123</v>
      </c>
      <c r="F699" s="216" t="s">
        <v>1124</v>
      </c>
      <c r="G699" s="217" t="s">
        <v>320</v>
      </c>
      <c r="H699" s="218">
        <v>10.199999999999999</v>
      </c>
      <c r="I699" s="219"/>
      <c r="J699" s="220">
        <f>ROUND(I699*H699,2)</f>
        <v>0</v>
      </c>
      <c r="K699" s="216" t="s">
        <v>161</v>
      </c>
      <c r="L699" s="46"/>
      <c r="M699" s="221" t="s">
        <v>19</v>
      </c>
      <c r="N699" s="222" t="s">
        <v>40</v>
      </c>
      <c r="O699" s="86"/>
      <c r="P699" s="223">
        <f>O699*H699</f>
        <v>0</v>
      </c>
      <c r="Q699" s="223">
        <v>0.0035000000000000001</v>
      </c>
      <c r="R699" s="223">
        <f>Q699*H699</f>
        <v>0.035699999999999996</v>
      </c>
      <c r="S699" s="223">
        <v>0</v>
      </c>
      <c r="T699" s="224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25" t="s">
        <v>286</v>
      </c>
      <c r="AT699" s="225" t="s">
        <v>151</v>
      </c>
      <c r="AU699" s="225" t="s">
        <v>78</v>
      </c>
      <c r="AY699" s="19" t="s">
        <v>149</v>
      </c>
      <c r="BE699" s="226">
        <f>IF(N699="základní",J699,0)</f>
        <v>0</v>
      </c>
      <c r="BF699" s="226">
        <f>IF(N699="snížená",J699,0)</f>
        <v>0</v>
      </c>
      <c r="BG699" s="226">
        <f>IF(N699="zákl. přenesená",J699,0)</f>
        <v>0</v>
      </c>
      <c r="BH699" s="226">
        <f>IF(N699="sníž. přenesená",J699,0)</f>
        <v>0</v>
      </c>
      <c r="BI699" s="226">
        <f>IF(N699="nulová",J699,0)</f>
        <v>0</v>
      </c>
      <c r="BJ699" s="19" t="s">
        <v>76</v>
      </c>
      <c r="BK699" s="226">
        <f>ROUND(I699*H699,2)</f>
        <v>0</v>
      </c>
      <c r="BL699" s="19" t="s">
        <v>286</v>
      </c>
      <c r="BM699" s="225" t="s">
        <v>1125</v>
      </c>
    </row>
    <row r="700" s="2" customFormat="1">
      <c r="A700" s="40"/>
      <c r="B700" s="41"/>
      <c r="C700" s="42"/>
      <c r="D700" s="227" t="s">
        <v>158</v>
      </c>
      <c r="E700" s="42"/>
      <c r="F700" s="228" t="s">
        <v>1126</v>
      </c>
      <c r="G700" s="42"/>
      <c r="H700" s="42"/>
      <c r="I700" s="229"/>
      <c r="J700" s="42"/>
      <c r="K700" s="42"/>
      <c r="L700" s="46"/>
      <c r="M700" s="230"/>
      <c r="N700" s="231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158</v>
      </c>
      <c r="AU700" s="19" t="s">
        <v>78</v>
      </c>
    </row>
    <row r="701" s="2" customFormat="1">
      <c r="A701" s="40"/>
      <c r="B701" s="41"/>
      <c r="C701" s="42"/>
      <c r="D701" s="232" t="s">
        <v>164</v>
      </c>
      <c r="E701" s="42"/>
      <c r="F701" s="233" t="s">
        <v>1127</v>
      </c>
      <c r="G701" s="42"/>
      <c r="H701" s="42"/>
      <c r="I701" s="229"/>
      <c r="J701" s="42"/>
      <c r="K701" s="42"/>
      <c r="L701" s="46"/>
      <c r="M701" s="230"/>
      <c r="N701" s="231"/>
      <c r="O701" s="86"/>
      <c r="P701" s="86"/>
      <c r="Q701" s="86"/>
      <c r="R701" s="86"/>
      <c r="S701" s="86"/>
      <c r="T701" s="87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T701" s="19" t="s">
        <v>164</v>
      </c>
      <c r="AU701" s="19" t="s">
        <v>78</v>
      </c>
    </row>
    <row r="702" s="14" customFormat="1">
      <c r="A702" s="14"/>
      <c r="B702" s="259"/>
      <c r="C702" s="260"/>
      <c r="D702" s="227" t="s">
        <v>438</v>
      </c>
      <c r="E702" s="261" t="s">
        <v>19</v>
      </c>
      <c r="F702" s="262" t="s">
        <v>887</v>
      </c>
      <c r="G702" s="260"/>
      <c r="H702" s="263">
        <v>4.5</v>
      </c>
      <c r="I702" s="264"/>
      <c r="J702" s="260"/>
      <c r="K702" s="260"/>
      <c r="L702" s="265"/>
      <c r="M702" s="266"/>
      <c r="N702" s="267"/>
      <c r="O702" s="267"/>
      <c r="P702" s="267"/>
      <c r="Q702" s="267"/>
      <c r="R702" s="267"/>
      <c r="S702" s="267"/>
      <c r="T702" s="268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9" t="s">
        <v>438</v>
      </c>
      <c r="AU702" s="269" t="s">
        <v>78</v>
      </c>
      <c r="AV702" s="14" t="s">
        <v>78</v>
      </c>
      <c r="AW702" s="14" t="s">
        <v>31</v>
      </c>
      <c r="AX702" s="14" t="s">
        <v>69</v>
      </c>
      <c r="AY702" s="269" t="s">
        <v>149</v>
      </c>
    </row>
    <row r="703" s="15" customFormat="1">
      <c r="A703" s="15"/>
      <c r="B703" s="270"/>
      <c r="C703" s="271"/>
      <c r="D703" s="227" t="s">
        <v>438</v>
      </c>
      <c r="E703" s="272" t="s">
        <v>19</v>
      </c>
      <c r="F703" s="273" t="s">
        <v>441</v>
      </c>
      <c r="G703" s="271"/>
      <c r="H703" s="274">
        <v>4.5</v>
      </c>
      <c r="I703" s="275"/>
      <c r="J703" s="271"/>
      <c r="K703" s="271"/>
      <c r="L703" s="276"/>
      <c r="M703" s="277"/>
      <c r="N703" s="278"/>
      <c r="O703" s="278"/>
      <c r="P703" s="278"/>
      <c r="Q703" s="278"/>
      <c r="R703" s="278"/>
      <c r="S703" s="278"/>
      <c r="T703" s="279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80" t="s">
        <v>438</v>
      </c>
      <c r="AU703" s="280" t="s">
        <v>78</v>
      </c>
      <c r="AV703" s="15" t="s">
        <v>166</v>
      </c>
      <c r="AW703" s="15" t="s">
        <v>31</v>
      </c>
      <c r="AX703" s="15" t="s">
        <v>69</v>
      </c>
      <c r="AY703" s="280" t="s">
        <v>149</v>
      </c>
    </row>
    <row r="704" s="14" customFormat="1">
      <c r="A704" s="14"/>
      <c r="B704" s="259"/>
      <c r="C704" s="260"/>
      <c r="D704" s="227" t="s">
        <v>438</v>
      </c>
      <c r="E704" s="261" t="s">
        <v>19</v>
      </c>
      <c r="F704" s="262" t="s">
        <v>1128</v>
      </c>
      <c r="G704" s="260"/>
      <c r="H704" s="263">
        <v>2.8999999999999999</v>
      </c>
      <c r="I704" s="264"/>
      <c r="J704" s="260"/>
      <c r="K704" s="260"/>
      <c r="L704" s="265"/>
      <c r="M704" s="266"/>
      <c r="N704" s="267"/>
      <c r="O704" s="267"/>
      <c r="P704" s="267"/>
      <c r="Q704" s="267"/>
      <c r="R704" s="267"/>
      <c r="S704" s="267"/>
      <c r="T704" s="268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9" t="s">
        <v>438</v>
      </c>
      <c r="AU704" s="269" t="s">
        <v>78</v>
      </c>
      <c r="AV704" s="14" t="s">
        <v>78</v>
      </c>
      <c r="AW704" s="14" t="s">
        <v>31</v>
      </c>
      <c r="AX704" s="14" t="s">
        <v>69</v>
      </c>
      <c r="AY704" s="269" t="s">
        <v>149</v>
      </c>
    </row>
    <row r="705" s="15" customFormat="1">
      <c r="A705" s="15"/>
      <c r="B705" s="270"/>
      <c r="C705" s="271"/>
      <c r="D705" s="227" t="s">
        <v>438</v>
      </c>
      <c r="E705" s="272" t="s">
        <v>19</v>
      </c>
      <c r="F705" s="273" t="s">
        <v>441</v>
      </c>
      <c r="G705" s="271"/>
      <c r="H705" s="274">
        <v>2.8999999999999999</v>
      </c>
      <c r="I705" s="275"/>
      <c r="J705" s="271"/>
      <c r="K705" s="271"/>
      <c r="L705" s="276"/>
      <c r="M705" s="277"/>
      <c r="N705" s="278"/>
      <c r="O705" s="278"/>
      <c r="P705" s="278"/>
      <c r="Q705" s="278"/>
      <c r="R705" s="278"/>
      <c r="S705" s="278"/>
      <c r="T705" s="279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80" t="s">
        <v>438</v>
      </c>
      <c r="AU705" s="280" t="s">
        <v>78</v>
      </c>
      <c r="AV705" s="15" t="s">
        <v>166</v>
      </c>
      <c r="AW705" s="15" t="s">
        <v>31</v>
      </c>
      <c r="AX705" s="15" t="s">
        <v>69</v>
      </c>
      <c r="AY705" s="280" t="s">
        <v>149</v>
      </c>
    </row>
    <row r="706" s="14" customFormat="1">
      <c r="A706" s="14"/>
      <c r="B706" s="259"/>
      <c r="C706" s="260"/>
      <c r="D706" s="227" t="s">
        <v>438</v>
      </c>
      <c r="E706" s="261" t="s">
        <v>19</v>
      </c>
      <c r="F706" s="262" t="s">
        <v>1129</v>
      </c>
      <c r="G706" s="260"/>
      <c r="H706" s="263">
        <v>2.7999999999999998</v>
      </c>
      <c r="I706" s="264"/>
      <c r="J706" s="260"/>
      <c r="K706" s="260"/>
      <c r="L706" s="265"/>
      <c r="M706" s="266"/>
      <c r="N706" s="267"/>
      <c r="O706" s="267"/>
      <c r="P706" s="267"/>
      <c r="Q706" s="267"/>
      <c r="R706" s="267"/>
      <c r="S706" s="267"/>
      <c r="T706" s="268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9" t="s">
        <v>438</v>
      </c>
      <c r="AU706" s="269" t="s">
        <v>78</v>
      </c>
      <c r="AV706" s="14" t="s">
        <v>78</v>
      </c>
      <c r="AW706" s="14" t="s">
        <v>31</v>
      </c>
      <c r="AX706" s="14" t="s">
        <v>69</v>
      </c>
      <c r="AY706" s="269" t="s">
        <v>149</v>
      </c>
    </row>
    <row r="707" s="15" customFormat="1">
      <c r="A707" s="15"/>
      <c r="B707" s="270"/>
      <c r="C707" s="271"/>
      <c r="D707" s="227" t="s">
        <v>438</v>
      </c>
      <c r="E707" s="272" t="s">
        <v>19</v>
      </c>
      <c r="F707" s="273" t="s">
        <v>441</v>
      </c>
      <c r="G707" s="271"/>
      <c r="H707" s="274">
        <v>2.7999999999999998</v>
      </c>
      <c r="I707" s="275"/>
      <c r="J707" s="271"/>
      <c r="K707" s="271"/>
      <c r="L707" s="276"/>
      <c r="M707" s="277"/>
      <c r="N707" s="278"/>
      <c r="O707" s="278"/>
      <c r="P707" s="278"/>
      <c r="Q707" s="278"/>
      <c r="R707" s="278"/>
      <c r="S707" s="278"/>
      <c r="T707" s="279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80" t="s">
        <v>438</v>
      </c>
      <c r="AU707" s="280" t="s">
        <v>78</v>
      </c>
      <c r="AV707" s="15" t="s">
        <v>166</v>
      </c>
      <c r="AW707" s="15" t="s">
        <v>31</v>
      </c>
      <c r="AX707" s="15" t="s">
        <v>69</v>
      </c>
      <c r="AY707" s="280" t="s">
        <v>149</v>
      </c>
    </row>
    <row r="708" s="16" customFormat="1">
      <c r="A708" s="16"/>
      <c r="B708" s="281"/>
      <c r="C708" s="282"/>
      <c r="D708" s="227" t="s">
        <v>438</v>
      </c>
      <c r="E708" s="283" t="s">
        <v>19</v>
      </c>
      <c r="F708" s="284" t="s">
        <v>446</v>
      </c>
      <c r="G708" s="282"/>
      <c r="H708" s="285">
        <v>10.199999999999999</v>
      </c>
      <c r="I708" s="286"/>
      <c r="J708" s="282"/>
      <c r="K708" s="282"/>
      <c r="L708" s="287"/>
      <c r="M708" s="288"/>
      <c r="N708" s="289"/>
      <c r="O708" s="289"/>
      <c r="P708" s="289"/>
      <c r="Q708" s="289"/>
      <c r="R708" s="289"/>
      <c r="S708" s="289"/>
      <c r="T708" s="290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T708" s="291" t="s">
        <v>438</v>
      </c>
      <c r="AU708" s="291" t="s">
        <v>78</v>
      </c>
      <c r="AV708" s="16" t="s">
        <v>156</v>
      </c>
      <c r="AW708" s="16" t="s">
        <v>31</v>
      </c>
      <c r="AX708" s="16" t="s">
        <v>76</v>
      </c>
      <c r="AY708" s="291" t="s">
        <v>149</v>
      </c>
    </row>
    <row r="709" s="2" customFormat="1" ht="24.15" customHeight="1">
      <c r="A709" s="40"/>
      <c r="B709" s="41"/>
      <c r="C709" s="214" t="s">
        <v>1130</v>
      </c>
      <c r="D709" s="214" t="s">
        <v>151</v>
      </c>
      <c r="E709" s="215" t="s">
        <v>1131</v>
      </c>
      <c r="F709" s="216" t="s">
        <v>1132</v>
      </c>
      <c r="G709" s="217" t="s">
        <v>320</v>
      </c>
      <c r="H709" s="218">
        <v>25.199999999999999</v>
      </c>
      <c r="I709" s="219"/>
      <c r="J709" s="220">
        <f>ROUND(I709*H709,2)</f>
        <v>0</v>
      </c>
      <c r="K709" s="216" t="s">
        <v>161</v>
      </c>
      <c r="L709" s="46"/>
      <c r="M709" s="221" t="s">
        <v>19</v>
      </c>
      <c r="N709" s="222" t="s">
        <v>40</v>
      </c>
      <c r="O709" s="86"/>
      <c r="P709" s="223">
        <f>O709*H709</f>
        <v>0</v>
      </c>
      <c r="Q709" s="223">
        <v>0.0035000000000000001</v>
      </c>
      <c r="R709" s="223">
        <f>Q709*H709</f>
        <v>0.088200000000000001</v>
      </c>
      <c r="S709" s="223">
        <v>0</v>
      </c>
      <c r="T709" s="224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5" t="s">
        <v>286</v>
      </c>
      <c r="AT709" s="225" t="s">
        <v>151</v>
      </c>
      <c r="AU709" s="225" t="s">
        <v>78</v>
      </c>
      <c r="AY709" s="19" t="s">
        <v>149</v>
      </c>
      <c r="BE709" s="226">
        <f>IF(N709="základní",J709,0)</f>
        <v>0</v>
      </c>
      <c r="BF709" s="226">
        <f>IF(N709="snížená",J709,0)</f>
        <v>0</v>
      </c>
      <c r="BG709" s="226">
        <f>IF(N709="zákl. přenesená",J709,0)</f>
        <v>0</v>
      </c>
      <c r="BH709" s="226">
        <f>IF(N709="sníž. přenesená",J709,0)</f>
        <v>0</v>
      </c>
      <c r="BI709" s="226">
        <f>IF(N709="nulová",J709,0)</f>
        <v>0</v>
      </c>
      <c r="BJ709" s="19" t="s">
        <v>76</v>
      </c>
      <c r="BK709" s="226">
        <f>ROUND(I709*H709,2)</f>
        <v>0</v>
      </c>
      <c r="BL709" s="19" t="s">
        <v>286</v>
      </c>
      <c r="BM709" s="225" t="s">
        <v>1133</v>
      </c>
    </row>
    <row r="710" s="2" customFormat="1">
      <c r="A710" s="40"/>
      <c r="B710" s="41"/>
      <c r="C710" s="42"/>
      <c r="D710" s="227" t="s">
        <v>158</v>
      </c>
      <c r="E710" s="42"/>
      <c r="F710" s="228" t="s">
        <v>1134</v>
      </c>
      <c r="G710" s="42"/>
      <c r="H710" s="42"/>
      <c r="I710" s="229"/>
      <c r="J710" s="42"/>
      <c r="K710" s="42"/>
      <c r="L710" s="46"/>
      <c r="M710" s="230"/>
      <c r="N710" s="231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158</v>
      </c>
      <c r="AU710" s="19" t="s">
        <v>78</v>
      </c>
    </row>
    <row r="711" s="2" customFormat="1">
      <c r="A711" s="40"/>
      <c r="B711" s="41"/>
      <c r="C711" s="42"/>
      <c r="D711" s="232" t="s">
        <v>164</v>
      </c>
      <c r="E711" s="42"/>
      <c r="F711" s="233" t="s">
        <v>1135</v>
      </c>
      <c r="G711" s="42"/>
      <c r="H711" s="42"/>
      <c r="I711" s="229"/>
      <c r="J711" s="42"/>
      <c r="K711" s="42"/>
      <c r="L711" s="46"/>
      <c r="M711" s="230"/>
      <c r="N711" s="231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164</v>
      </c>
      <c r="AU711" s="19" t="s">
        <v>78</v>
      </c>
    </row>
    <row r="712" s="14" customFormat="1">
      <c r="A712" s="14"/>
      <c r="B712" s="259"/>
      <c r="C712" s="260"/>
      <c r="D712" s="227" t="s">
        <v>438</v>
      </c>
      <c r="E712" s="261" t="s">
        <v>19</v>
      </c>
      <c r="F712" s="262" t="s">
        <v>1136</v>
      </c>
      <c r="G712" s="260"/>
      <c r="H712" s="263">
        <v>7.2000000000000002</v>
      </c>
      <c r="I712" s="264"/>
      <c r="J712" s="260"/>
      <c r="K712" s="260"/>
      <c r="L712" s="265"/>
      <c r="M712" s="266"/>
      <c r="N712" s="267"/>
      <c r="O712" s="267"/>
      <c r="P712" s="267"/>
      <c r="Q712" s="267"/>
      <c r="R712" s="267"/>
      <c r="S712" s="267"/>
      <c r="T712" s="268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9" t="s">
        <v>438</v>
      </c>
      <c r="AU712" s="269" t="s">
        <v>78</v>
      </c>
      <c r="AV712" s="14" t="s">
        <v>78</v>
      </c>
      <c r="AW712" s="14" t="s">
        <v>31</v>
      </c>
      <c r="AX712" s="14" t="s">
        <v>69</v>
      </c>
      <c r="AY712" s="269" t="s">
        <v>149</v>
      </c>
    </row>
    <row r="713" s="15" customFormat="1">
      <c r="A713" s="15"/>
      <c r="B713" s="270"/>
      <c r="C713" s="271"/>
      <c r="D713" s="227" t="s">
        <v>438</v>
      </c>
      <c r="E713" s="272" t="s">
        <v>19</v>
      </c>
      <c r="F713" s="273" t="s">
        <v>441</v>
      </c>
      <c r="G713" s="271"/>
      <c r="H713" s="274">
        <v>7.2000000000000002</v>
      </c>
      <c r="I713" s="275"/>
      <c r="J713" s="271"/>
      <c r="K713" s="271"/>
      <c r="L713" s="276"/>
      <c r="M713" s="277"/>
      <c r="N713" s="278"/>
      <c r="O713" s="278"/>
      <c r="P713" s="278"/>
      <c r="Q713" s="278"/>
      <c r="R713" s="278"/>
      <c r="S713" s="278"/>
      <c r="T713" s="279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80" t="s">
        <v>438</v>
      </c>
      <c r="AU713" s="280" t="s">
        <v>78</v>
      </c>
      <c r="AV713" s="15" t="s">
        <v>166</v>
      </c>
      <c r="AW713" s="15" t="s">
        <v>31</v>
      </c>
      <c r="AX713" s="15" t="s">
        <v>69</v>
      </c>
      <c r="AY713" s="280" t="s">
        <v>149</v>
      </c>
    </row>
    <row r="714" s="14" customFormat="1">
      <c r="A714" s="14"/>
      <c r="B714" s="259"/>
      <c r="C714" s="260"/>
      <c r="D714" s="227" t="s">
        <v>438</v>
      </c>
      <c r="E714" s="261" t="s">
        <v>19</v>
      </c>
      <c r="F714" s="262" t="s">
        <v>1137</v>
      </c>
      <c r="G714" s="260"/>
      <c r="H714" s="263">
        <v>18</v>
      </c>
      <c r="I714" s="264"/>
      <c r="J714" s="260"/>
      <c r="K714" s="260"/>
      <c r="L714" s="265"/>
      <c r="M714" s="266"/>
      <c r="N714" s="267"/>
      <c r="O714" s="267"/>
      <c r="P714" s="267"/>
      <c r="Q714" s="267"/>
      <c r="R714" s="267"/>
      <c r="S714" s="267"/>
      <c r="T714" s="268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9" t="s">
        <v>438</v>
      </c>
      <c r="AU714" s="269" t="s">
        <v>78</v>
      </c>
      <c r="AV714" s="14" t="s">
        <v>78</v>
      </c>
      <c r="AW714" s="14" t="s">
        <v>31</v>
      </c>
      <c r="AX714" s="14" t="s">
        <v>69</v>
      </c>
      <c r="AY714" s="269" t="s">
        <v>149</v>
      </c>
    </row>
    <row r="715" s="15" customFormat="1">
      <c r="A715" s="15"/>
      <c r="B715" s="270"/>
      <c r="C715" s="271"/>
      <c r="D715" s="227" t="s">
        <v>438</v>
      </c>
      <c r="E715" s="272" t="s">
        <v>19</v>
      </c>
      <c r="F715" s="273" t="s">
        <v>441</v>
      </c>
      <c r="G715" s="271"/>
      <c r="H715" s="274">
        <v>18</v>
      </c>
      <c r="I715" s="275"/>
      <c r="J715" s="271"/>
      <c r="K715" s="271"/>
      <c r="L715" s="276"/>
      <c r="M715" s="277"/>
      <c r="N715" s="278"/>
      <c r="O715" s="278"/>
      <c r="P715" s="278"/>
      <c r="Q715" s="278"/>
      <c r="R715" s="278"/>
      <c r="S715" s="278"/>
      <c r="T715" s="279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80" t="s">
        <v>438</v>
      </c>
      <c r="AU715" s="280" t="s">
        <v>78</v>
      </c>
      <c r="AV715" s="15" t="s">
        <v>166</v>
      </c>
      <c r="AW715" s="15" t="s">
        <v>31</v>
      </c>
      <c r="AX715" s="15" t="s">
        <v>69</v>
      </c>
      <c r="AY715" s="280" t="s">
        <v>149</v>
      </c>
    </row>
    <row r="716" s="16" customFormat="1">
      <c r="A716" s="16"/>
      <c r="B716" s="281"/>
      <c r="C716" s="282"/>
      <c r="D716" s="227" t="s">
        <v>438</v>
      </c>
      <c r="E716" s="283" t="s">
        <v>19</v>
      </c>
      <c r="F716" s="284" t="s">
        <v>446</v>
      </c>
      <c r="G716" s="282"/>
      <c r="H716" s="285">
        <v>25.199999999999999</v>
      </c>
      <c r="I716" s="286"/>
      <c r="J716" s="282"/>
      <c r="K716" s="282"/>
      <c r="L716" s="287"/>
      <c r="M716" s="288"/>
      <c r="N716" s="289"/>
      <c r="O716" s="289"/>
      <c r="P716" s="289"/>
      <c r="Q716" s="289"/>
      <c r="R716" s="289"/>
      <c r="S716" s="289"/>
      <c r="T716" s="290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T716" s="291" t="s">
        <v>438</v>
      </c>
      <c r="AU716" s="291" t="s">
        <v>78</v>
      </c>
      <c r="AV716" s="16" t="s">
        <v>156</v>
      </c>
      <c r="AW716" s="16" t="s">
        <v>31</v>
      </c>
      <c r="AX716" s="16" t="s">
        <v>76</v>
      </c>
      <c r="AY716" s="291" t="s">
        <v>149</v>
      </c>
    </row>
    <row r="717" s="2" customFormat="1" ht="24.15" customHeight="1">
      <c r="A717" s="40"/>
      <c r="B717" s="41"/>
      <c r="C717" s="214" t="s">
        <v>1138</v>
      </c>
      <c r="D717" s="214" t="s">
        <v>151</v>
      </c>
      <c r="E717" s="215" t="s">
        <v>1139</v>
      </c>
      <c r="F717" s="216" t="s">
        <v>1140</v>
      </c>
      <c r="G717" s="217" t="s">
        <v>320</v>
      </c>
      <c r="H717" s="218">
        <v>55.399999999999999</v>
      </c>
      <c r="I717" s="219"/>
      <c r="J717" s="220">
        <f>ROUND(I717*H717,2)</f>
        <v>0</v>
      </c>
      <c r="K717" s="216" t="s">
        <v>161</v>
      </c>
      <c r="L717" s="46"/>
      <c r="M717" s="221" t="s">
        <v>19</v>
      </c>
      <c r="N717" s="222" t="s">
        <v>40</v>
      </c>
      <c r="O717" s="86"/>
      <c r="P717" s="223">
        <f>O717*H717</f>
        <v>0</v>
      </c>
      <c r="Q717" s="223">
        <v>0.00040000000000000002</v>
      </c>
      <c r="R717" s="223">
        <f>Q717*H717</f>
        <v>0.022159999999999999</v>
      </c>
      <c r="S717" s="223">
        <v>0</v>
      </c>
      <c r="T717" s="224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25" t="s">
        <v>286</v>
      </c>
      <c r="AT717" s="225" t="s">
        <v>151</v>
      </c>
      <c r="AU717" s="225" t="s">
        <v>78</v>
      </c>
      <c r="AY717" s="19" t="s">
        <v>149</v>
      </c>
      <c r="BE717" s="226">
        <f>IF(N717="základní",J717,0)</f>
        <v>0</v>
      </c>
      <c r="BF717" s="226">
        <f>IF(N717="snížená",J717,0)</f>
        <v>0</v>
      </c>
      <c r="BG717" s="226">
        <f>IF(N717="zákl. přenesená",J717,0)</f>
        <v>0</v>
      </c>
      <c r="BH717" s="226">
        <f>IF(N717="sníž. přenesená",J717,0)</f>
        <v>0</v>
      </c>
      <c r="BI717" s="226">
        <f>IF(N717="nulová",J717,0)</f>
        <v>0</v>
      </c>
      <c r="BJ717" s="19" t="s">
        <v>76</v>
      </c>
      <c r="BK717" s="226">
        <f>ROUND(I717*H717,2)</f>
        <v>0</v>
      </c>
      <c r="BL717" s="19" t="s">
        <v>286</v>
      </c>
      <c r="BM717" s="225" t="s">
        <v>1141</v>
      </c>
    </row>
    <row r="718" s="2" customFormat="1">
      <c r="A718" s="40"/>
      <c r="B718" s="41"/>
      <c r="C718" s="42"/>
      <c r="D718" s="227" t="s">
        <v>158</v>
      </c>
      <c r="E718" s="42"/>
      <c r="F718" s="228" t="s">
        <v>1142</v>
      </c>
      <c r="G718" s="42"/>
      <c r="H718" s="42"/>
      <c r="I718" s="229"/>
      <c r="J718" s="42"/>
      <c r="K718" s="42"/>
      <c r="L718" s="46"/>
      <c r="M718" s="230"/>
      <c r="N718" s="231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158</v>
      </c>
      <c r="AU718" s="19" t="s">
        <v>78</v>
      </c>
    </row>
    <row r="719" s="2" customFormat="1">
      <c r="A719" s="40"/>
      <c r="B719" s="41"/>
      <c r="C719" s="42"/>
      <c r="D719" s="232" t="s">
        <v>164</v>
      </c>
      <c r="E719" s="42"/>
      <c r="F719" s="233" t="s">
        <v>1143</v>
      </c>
      <c r="G719" s="42"/>
      <c r="H719" s="42"/>
      <c r="I719" s="229"/>
      <c r="J719" s="42"/>
      <c r="K719" s="42"/>
      <c r="L719" s="46"/>
      <c r="M719" s="230"/>
      <c r="N719" s="231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164</v>
      </c>
      <c r="AU719" s="19" t="s">
        <v>78</v>
      </c>
    </row>
    <row r="720" s="13" customFormat="1">
      <c r="A720" s="13"/>
      <c r="B720" s="249"/>
      <c r="C720" s="250"/>
      <c r="D720" s="227" t="s">
        <v>438</v>
      </c>
      <c r="E720" s="251" t="s">
        <v>19</v>
      </c>
      <c r="F720" s="252" t="s">
        <v>608</v>
      </c>
      <c r="G720" s="250"/>
      <c r="H720" s="251" t="s">
        <v>19</v>
      </c>
      <c r="I720" s="253"/>
      <c r="J720" s="250"/>
      <c r="K720" s="250"/>
      <c r="L720" s="254"/>
      <c r="M720" s="255"/>
      <c r="N720" s="256"/>
      <c r="O720" s="256"/>
      <c r="P720" s="256"/>
      <c r="Q720" s="256"/>
      <c r="R720" s="256"/>
      <c r="S720" s="256"/>
      <c r="T720" s="257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8" t="s">
        <v>438</v>
      </c>
      <c r="AU720" s="258" t="s">
        <v>78</v>
      </c>
      <c r="AV720" s="13" t="s">
        <v>76</v>
      </c>
      <c r="AW720" s="13" t="s">
        <v>31</v>
      </c>
      <c r="AX720" s="13" t="s">
        <v>69</v>
      </c>
      <c r="AY720" s="258" t="s">
        <v>149</v>
      </c>
    </row>
    <row r="721" s="14" customFormat="1">
      <c r="A721" s="14"/>
      <c r="B721" s="259"/>
      <c r="C721" s="260"/>
      <c r="D721" s="227" t="s">
        <v>438</v>
      </c>
      <c r="E721" s="261" t="s">
        <v>19</v>
      </c>
      <c r="F721" s="262" t="s">
        <v>1144</v>
      </c>
      <c r="G721" s="260"/>
      <c r="H721" s="263">
        <v>35.799999999999997</v>
      </c>
      <c r="I721" s="264"/>
      <c r="J721" s="260"/>
      <c r="K721" s="260"/>
      <c r="L721" s="265"/>
      <c r="M721" s="266"/>
      <c r="N721" s="267"/>
      <c r="O721" s="267"/>
      <c r="P721" s="267"/>
      <c r="Q721" s="267"/>
      <c r="R721" s="267"/>
      <c r="S721" s="267"/>
      <c r="T721" s="26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9" t="s">
        <v>438</v>
      </c>
      <c r="AU721" s="269" t="s">
        <v>78</v>
      </c>
      <c r="AV721" s="14" t="s">
        <v>78</v>
      </c>
      <c r="AW721" s="14" t="s">
        <v>31</v>
      </c>
      <c r="AX721" s="14" t="s">
        <v>69</v>
      </c>
      <c r="AY721" s="269" t="s">
        <v>149</v>
      </c>
    </row>
    <row r="722" s="15" customFormat="1">
      <c r="A722" s="15"/>
      <c r="B722" s="270"/>
      <c r="C722" s="271"/>
      <c r="D722" s="227" t="s">
        <v>438</v>
      </c>
      <c r="E722" s="272" t="s">
        <v>19</v>
      </c>
      <c r="F722" s="273" t="s">
        <v>441</v>
      </c>
      <c r="G722" s="271"/>
      <c r="H722" s="274">
        <v>35.799999999999997</v>
      </c>
      <c r="I722" s="275"/>
      <c r="J722" s="271"/>
      <c r="K722" s="271"/>
      <c r="L722" s="276"/>
      <c r="M722" s="277"/>
      <c r="N722" s="278"/>
      <c r="O722" s="278"/>
      <c r="P722" s="278"/>
      <c r="Q722" s="278"/>
      <c r="R722" s="278"/>
      <c r="S722" s="278"/>
      <c r="T722" s="279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80" t="s">
        <v>438</v>
      </c>
      <c r="AU722" s="280" t="s">
        <v>78</v>
      </c>
      <c r="AV722" s="15" t="s">
        <v>166</v>
      </c>
      <c r="AW722" s="15" t="s">
        <v>31</v>
      </c>
      <c r="AX722" s="15" t="s">
        <v>69</v>
      </c>
      <c r="AY722" s="280" t="s">
        <v>149</v>
      </c>
    </row>
    <row r="723" s="14" customFormat="1">
      <c r="A723" s="14"/>
      <c r="B723" s="259"/>
      <c r="C723" s="260"/>
      <c r="D723" s="227" t="s">
        <v>438</v>
      </c>
      <c r="E723" s="261" t="s">
        <v>19</v>
      </c>
      <c r="F723" s="262" t="s">
        <v>1145</v>
      </c>
      <c r="G723" s="260"/>
      <c r="H723" s="263">
        <v>19.600000000000001</v>
      </c>
      <c r="I723" s="264"/>
      <c r="J723" s="260"/>
      <c r="K723" s="260"/>
      <c r="L723" s="265"/>
      <c r="M723" s="266"/>
      <c r="N723" s="267"/>
      <c r="O723" s="267"/>
      <c r="P723" s="267"/>
      <c r="Q723" s="267"/>
      <c r="R723" s="267"/>
      <c r="S723" s="267"/>
      <c r="T723" s="26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9" t="s">
        <v>438</v>
      </c>
      <c r="AU723" s="269" t="s">
        <v>78</v>
      </c>
      <c r="AV723" s="14" t="s">
        <v>78</v>
      </c>
      <c r="AW723" s="14" t="s">
        <v>31</v>
      </c>
      <c r="AX723" s="14" t="s">
        <v>69</v>
      </c>
      <c r="AY723" s="269" t="s">
        <v>149</v>
      </c>
    </row>
    <row r="724" s="15" customFormat="1">
      <c r="A724" s="15"/>
      <c r="B724" s="270"/>
      <c r="C724" s="271"/>
      <c r="D724" s="227" t="s">
        <v>438</v>
      </c>
      <c r="E724" s="272" t="s">
        <v>19</v>
      </c>
      <c r="F724" s="273" t="s">
        <v>441</v>
      </c>
      <c r="G724" s="271"/>
      <c r="H724" s="274">
        <v>19.600000000000001</v>
      </c>
      <c r="I724" s="275"/>
      <c r="J724" s="271"/>
      <c r="K724" s="271"/>
      <c r="L724" s="276"/>
      <c r="M724" s="277"/>
      <c r="N724" s="278"/>
      <c r="O724" s="278"/>
      <c r="P724" s="278"/>
      <c r="Q724" s="278"/>
      <c r="R724" s="278"/>
      <c r="S724" s="278"/>
      <c r="T724" s="279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80" t="s">
        <v>438</v>
      </c>
      <c r="AU724" s="280" t="s">
        <v>78</v>
      </c>
      <c r="AV724" s="15" t="s">
        <v>166</v>
      </c>
      <c r="AW724" s="15" t="s">
        <v>31</v>
      </c>
      <c r="AX724" s="15" t="s">
        <v>69</v>
      </c>
      <c r="AY724" s="280" t="s">
        <v>149</v>
      </c>
    </row>
    <row r="725" s="16" customFormat="1">
      <c r="A725" s="16"/>
      <c r="B725" s="281"/>
      <c r="C725" s="282"/>
      <c r="D725" s="227" t="s">
        <v>438</v>
      </c>
      <c r="E725" s="283" t="s">
        <v>19</v>
      </c>
      <c r="F725" s="284" t="s">
        <v>446</v>
      </c>
      <c r="G725" s="282"/>
      <c r="H725" s="285">
        <v>55.399999999999999</v>
      </c>
      <c r="I725" s="286"/>
      <c r="J725" s="282"/>
      <c r="K725" s="282"/>
      <c r="L725" s="287"/>
      <c r="M725" s="288"/>
      <c r="N725" s="289"/>
      <c r="O725" s="289"/>
      <c r="P725" s="289"/>
      <c r="Q725" s="289"/>
      <c r="R725" s="289"/>
      <c r="S725" s="289"/>
      <c r="T725" s="290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T725" s="291" t="s">
        <v>438</v>
      </c>
      <c r="AU725" s="291" t="s">
        <v>78</v>
      </c>
      <c r="AV725" s="16" t="s">
        <v>156</v>
      </c>
      <c r="AW725" s="16" t="s">
        <v>31</v>
      </c>
      <c r="AX725" s="16" t="s">
        <v>76</v>
      </c>
      <c r="AY725" s="291" t="s">
        <v>149</v>
      </c>
    </row>
    <row r="726" s="2" customFormat="1" ht="37.8" customHeight="1">
      <c r="A726" s="40"/>
      <c r="B726" s="41"/>
      <c r="C726" s="234" t="s">
        <v>1146</v>
      </c>
      <c r="D726" s="234" t="s">
        <v>198</v>
      </c>
      <c r="E726" s="235" t="s">
        <v>1147</v>
      </c>
      <c r="F726" s="236" t="s">
        <v>1148</v>
      </c>
      <c r="G726" s="237" t="s">
        <v>320</v>
      </c>
      <c r="H726" s="238">
        <v>64.569000000000003</v>
      </c>
      <c r="I726" s="239"/>
      <c r="J726" s="240">
        <f>ROUND(I726*H726,2)</f>
        <v>0</v>
      </c>
      <c r="K726" s="236" t="s">
        <v>161</v>
      </c>
      <c r="L726" s="241"/>
      <c r="M726" s="242" t="s">
        <v>19</v>
      </c>
      <c r="N726" s="243" t="s">
        <v>40</v>
      </c>
      <c r="O726" s="86"/>
      <c r="P726" s="223">
        <f>O726*H726</f>
        <v>0</v>
      </c>
      <c r="Q726" s="223">
        <v>0.0047999999999999996</v>
      </c>
      <c r="R726" s="223">
        <f>Q726*H726</f>
        <v>0.30993119999999996</v>
      </c>
      <c r="S726" s="223">
        <v>0</v>
      </c>
      <c r="T726" s="224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25" t="s">
        <v>330</v>
      </c>
      <c r="AT726" s="225" t="s">
        <v>198</v>
      </c>
      <c r="AU726" s="225" t="s">
        <v>78</v>
      </c>
      <c r="AY726" s="19" t="s">
        <v>149</v>
      </c>
      <c r="BE726" s="226">
        <f>IF(N726="základní",J726,0)</f>
        <v>0</v>
      </c>
      <c r="BF726" s="226">
        <f>IF(N726="snížená",J726,0)</f>
        <v>0</v>
      </c>
      <c r="BG726" s="226">
        <f>IF(N726="zákl. přenesená",J726,0)</f>
        <v>0</v>
      </c>
      <c r="BH726" s="226">
        <f>IF(N726="sníž. přenesená",J726,0)</f>
        <v>0</v>
      </c>
      <c r="BI726" s="226">
        <f>IF(N726="nulová",J726,0)</f>
        <v>0</v>
      </c>
      <c r="BJ726" s="19" t="s">
        <v>76</v>
      </c>
      <c r="BK726" s="226">
        <f>ROUND(I726*H726,2)</f>
        <v>0</v>
      </c>
      <c r="BL726" s="19" t="s">
        <v>286</v>
      </c>
      <c r="BM726" s="225" t="s">
        <v>1149</v>
      </c>
    </row>
    <row r="727" s="2" customFormat="1">
      <c r="A727" s="40"/>
      <c r="B727" s="41"/>
      <c r="C727" s="42"/>
      <c r="D727" s="227" t="s">
        <v>158</v>
      </c>
      <c r="E727" s="42"/>
      <c r="F727" s="228" t="s">
        <v>1148</v>
      </c>
      <c r="G727" s="42"/>
      <c r="H727" s="42"/>
      <c r="I727" s="229"/>
      <c r="J727" s="42"/>
      <c r="K727" s="42"/>
      <c r="L727" s="46"/>
      <c r="M727" s="230"/>
      <c r="N727" s="231"/>
      <c r="O727" s="86"/>
      <c r="P727" s="86"/>
      <c r="Q727" s="86"/>
      <c r="R727" s="86"/>
      <c r="S727" s="86"/>
      <c r="T727" s="87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T727" s="19" t="s">
        <v>158</v>
      </c>
      <c r="AU727" s="19" t="s">
        <v>78</v>
      </c>
    </row>
    <row r="728" s="14" customFormat="1">
      <c r="A728" s="14"/>
      <c r="B728" s="259"/>
      <c r="C728" s="260"/>
      <c r="D728" s="227" t="s">
        <v>438</v>
      </c>
      <c r="E728" s="261" t="s">
        <v>19</v>
      </c>
      <c r="F728" s="262" t="s">
        <v>1150</v>
      </c>
      <c r="G728" s="260"/>
      <c r="H728" s="263">
        <v>64.569000000000003</v>
      </c>
      <c r="I728" s="264"/>
      <c r="J728" s="260"/>
      <c r="K728" s="260"/>
      <c r="L728" s="265"/>
      <c r="M728" s="266"/>
      <c r="N728" s="267"/>
      <c r="O728" s="267"/>
      <c r="P728" s="267"/>
      <c r="Q728" s="267"/>
      <c r="R728" s="267"/>
      <c r="S728" s="267"/>
      <c r="T728" s="26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9" t="s">
        <v>438</v>
      </c>
      <c r="AU728" s="269" t="s">
        <v>78</v>
      </c>
      <c r="AV728" s="14" t="s">
        <v>78</v>
      </c>
      <c r="AW728" s="14" t="s">
        <v>31</v>
      </c>
      <c r="AX728" s="14" t="s">
        <v>76</v>
      </c>
      <c r="AY728" s="269" t="s">
        <v>149</v>
      </c>
    </row>
    <row r="729" s="2" customFormat="1" ht="24.15" customHeight="1">
      <c r="A729" s="40"/>
      <c r="B729" s="41"/>
      <c r="C729" s="214" t="s">
        <v>1151</v>
      </c>
      <c r="D729" s="214" t="s">
        <v>151</v>
      </c>
      <c r="E729" s="215" t="s">
        <v>1152</v>
      </c>
      <c r="F729" s="216" t="s">
        <v>1153</v>
      </c>
      <c r="G729" s="217" t="s">
        <v>320</v>
      </c>
      <c r="H729" s="218">
        <v>30.199999999999999</v>
      </c>
      <c r="I729" s="219"/>
      <c r="J729" s="220">
        <f>ROUND(I729*H729,2)</f>
        <v>0</v>
      </c>
      <c r="K729" s="216" t="s">
        <v>161</v>
      </c>
      <c r="L729" s="46"/>
      <c r="M729" s="221" t="s">
        <v>19</v>
      </c>
      <c r="N729" s="222" t="s">
        <v>40</v>
      </c>
      <c r="O729" s="86"/>
      <c r="P729" s="223">
        <f>O729*H729</f>
        <v>0</v>
      </c>
      <c r="Q729" s="223">
        <v>0.00040000000000000002</v>
      </c>
      <c r="R729" s="223">
        <f>Q729*H729</f>
        <v>0.012080000000000001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286</v>
      </c>
      <c r="AT729" s="225" t="s">
        <v>151</v>
      </c>
      <c r="AU729" s="225" t="s">
        <v>78</v>
      </c>
      <c r="AY729" s="19" t="s">
        <v>149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76</v>
      </c>
      <c r="BK729" s="226">
        <f>ROUND(I729*H729,2)</f>
        <v>0</v>
      </c>
      <c r="BL729" s="19" t="s">
        <v>286</v>
      </c>
      <c r="BM729" s="225" t="s">
        <v>1154</v>
      </c>
    </row>
    <row r="730" s="2" customFormat="1">
      <c r="A730" s="40"/>
      <c r="B730" s="41"/>
      <c r="C730" s="42"/>
      <c r="D730" s="227" t="s">
        <v>158</v>
      </c>
      <c r="E730" s="42"/>
      <c r="F730" s="228" t="s">
        <v>1155</v>
      </c>
      <c r="G730" s="42"/>
      <c r="H730" s="42"/>
      <c r="I730" s="229"/>
      <c r="J730" s="42"/>
      <c r="K730" s="42"/>
      <c r="L730" s="46"/>
      <c r="M730" s="230"/>
      <c r="N730" s="231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158</v>
      </c>
      <c r="AU730" s="19" t="s">
        <v>78</v>
      </c>
    </row>
    <row r="731" s="2" customFormat="1">
      <c r="A731" s="40"/>
      <c r="B731" s="41"/>
      <c r="C731" s="42"/>
      <c r="D731" s="232" t="s">
        <v>164</v>
      </c>
      <c r="E731" s="42"/>
      <c r="F731" s="233" t="s">
        <v>1156</v>
      </c>
      <c r="G731" s="42"/>
      <c r="H731" s="42"/>
      <c r="I731" s="229"/>
      <c r="J731" s="42"/>
      <c r="K731" s="42"/>
      <c r="L731" s="46"/>
      <c r="M731" s="230"/>
      <c r="N731" s="231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164</v>
      </c>
      <c r="AU731" s="19" t="s">
        <v>78</v>
      </c>
    </row>
    <row r="732" s="13" customFormat="1">
      <c r="A732" s="13"/>
      <c r="B732" s="249"/>
      <c r="C732" s="250"/>
      <c r="D732" s="227" t="s">
        <v>438</v>
      </c>
      <c r="E732" s="251" t="s">
        <v>19</v>
      </c>
      <c r="F732" s="252" t="s">
        <v>1116</v>
      </c>
      <c r="G732" s="250"/>
      <c r="H732" s="251" t="s">
        <v>19</v>
      </c>
      <c r="I732" s="253"/>
      <c r="J732" s="250"/>
      <c r="K732" s="250"/>
      <c r="L732" s="254"/>
      <c r="M732" s="255"/>
      <c r="N732" s="256"/>
      <c r="O732" s="256"/>
      <c r="P732" s="256"/>
      <c r="Q732" s="256"/>
      <c r="R732" s="256"/>
      <c r="S732" s="256"/>
      <c r="T732" s="257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8" t="s">
        <v>438</v>
      </c>
      <c r="AU732" s="258" t="s">
        <v>78</v>
      </c>
      <c r="AV732" s="13" t="s">
        <v>76</v>
      </c>
      <c r="AW732" s="13" t="s">
        <v>31</v>
      </c>
      <c r="AX732" s="13" t="s">
        <v>69</v>
      </c>
      <c r="AY732" s="258" t="s">
        <v>149</v>
      </c>
    </row>
    <row r="733" s="13" customFormat="1">
      <c r="A733" s="13"/>
      <c r="B733" s="249"/>
      <c r="C733" s="250"/>
      <c r="D733" s="227" t="s">
        <v>438</v>
      </c>
      <c r="E733" s="251" t="s">
        <v>19</v>
      </c>
      <c r="F733" s="252" t="s">
        <v>608</v>
      </c>
      <c r="G733" s="250"/>
      <c r="H733" s="251" t="s">
        <v>19</v>
      </c>
      <c r="I733" s="253"/>
      <c r="J733" s="250"/>
      <c r="K733" s="250"/>
      <c r="L733" s="254"/>
      <c r="M733" s="255"/>
      <c r="N733" s="256"/>
      <c r="O733" s="256"/>
      <c r="P733" s="256"/>
      <c r="Q733" s="256"/>
      <c r="R733" s="256"/>
      <c r="S733" s="256"/>
      <c r="T733" s="257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8" t="s">
        <v>438</v>
      </c>
      <c r="AU733" s="258" t="s">
        <v>78</v>
      </c>
      <c r="AV733" s="13" t="s">
        <v>76</v>
      </c>
      <c r="AW733" s="13" t="s">
        <v>31</v>
      </c>
      <c r="AX733" s="13" t="s">
        <v>69</v>
      </c>
      <c r="AY733" s="258" t="s">
        <v>149</v>
      </c>
    </row>
    <row r="734" s="14" customFormat="1">
      <c r="A734" s="14"/>
      <c r="B734" s="259"/>
      <c r="C734" s="260"/>
      <c r="D734" s="227" t="s">
        <v>438</v>
      </c>
      <c r="E734" s="261" t="s">
        <v>19</v>
      </c>
      <c r="F734" s="262" t="s">
        <v>1157</v>
      </c>
      <c r="G734" s="260"/>
      <c r="H734" s="263">
        <v>17.199999999999999</v>
      </c>
      <c r="I734" s="264"/>
      <c r="J734" s="260"/>
      <c r="K734" s="260"/>
      <c r="L734" s="265"/>
      <c r="M734" s="266"/>
      <c r="N734" s="267"/>
      <c r="O734" s="267"/>
      <c r="P734" s="267"/>
      <c r="Q734" s="267"/>
      <c r="R734" s="267"/>
      <c r="S734" s="267"/>
      <c r="T734" s="268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9" t="s">
        <v>438</v>
      </c>
      <c r="AU734" s="269" t="s">
        <v>78</v>
      </c>
      <c r="AV734" s="14" t="s">
        <v>78</v>
      </c>
      <c r="AW734" s="14" t="s">
        <v>31</v>
      </c>
      <c r="AX734" s="14" t="s">
        <v>69</v>
      </c>
      <c r="AY734" s="269" t="s">
        <v>149</v>
      </c>
    </row>
    <row r="735" s="15" customFormat="1">
      <c r="A735" s="15"/>
      <c r="B735" s="270"/>
      <c r="C735" s="271"/>
      <c r="D735" s="227" t="s">
        <v>438</v>
      </c>
      <c r="E735" s="272" t="s">
        <v>19</v>
      </c>
      <c r="F735" s="273" t="s">
        <v>441</v>
      </c>
      <c r="G735" s="271"/>
      <c r="H735" s="274">
        <v>17.199999999999999</v>
      </c>
      <c r="I735" s="275"/>
      <c r="J735" s="271"/>
      <c r="K735" s="271"/>
      <c r="L735" s="276"/>
      <c r="M735" s="277"/>
      <c r="N735" s="278"/>
      <c r="O735" s="278"/>
      <c r="P735" s="278"/>
      <c r="Q735" s="278"/>
      <c r="R735" s="278"/>
      <c r="S735" s="278"/>
      <c r="T735" s="279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80" t="s">
        <v>438</v>
      </c>
      <c r="AU735" s="280" t="s">
        <v>78</v>
      </c>
      <c r="AV735" s="15" t="s">
        <v>166</v>
      </c>
      <c r="AW735" s="15" t="s">
        <v>31</v>
      </c>
      <c r="AX735" s="15" t="s">
        <v>69</v>
      </c>
      <c r="AY735" s="280" t="s">
        <v>149</v>
      </c>
    </row>
    <row r="736" s="14" customFormat="1">
      <c r="A736" s="14"/>
      <c r="B736" s="259"/>
      <c r="C736" s="260"/>
      <c r="D736" s="227" t="s">
        <v>438</v>
      </c>
      <c r="E736" s="261" t="s">
        <v>19</v>
      </c>
      <c r="F736" s="262" t="s">
        <v>1158</v>
      </c>
      <c r="G736" s="260"/>
      <c r="H736" s="263">
        <v>13</v>
      </c>
      <c r="I736" s="264"/>
      <c r="J736" s="260"/>
      <c r="K736" s="260"/>
      <c r="L736" s="265"/>
      <c r="M736" s="266"/>
      <c r="N736" s="267"/>
      <c r="O736" s="267"/>
      <c r="P736" s="267"/>
      <c r="Q736" s="267"/>
      <c r="R736" s="267"/>
      <c r="S736" s="267"/>
      <c r="T736" s="268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9" t="s">
        <v>438</v>
      </c>
      <c r="AU736" s="269" t="s">
        <v>78</v>
      </c>
      <c r="AV736" s="14" t="s">
        <v>78</v>
      </c>
      <c r="AW736" s="14" t="s">
        <v>31</v>
      </c>
      <c r="AX736" s="14" t="s">
        <v>69</v>
      </c>
      <c r="AY736" s="269" t="s">
        <v>149</v>
      </c>
    </row>
    <row r="737" s="15" customFormat="1">
      <c r="A737" s="15"/>
      <c r="B737" s="270"/>
      <c r="C737" s="271"/>
      <c r="D737" s="227" t="s">
        <v>438</v>
      </c>
      <c r="E737" s="272" t="s">
        <v>19</v>
      </c>
      <c r="F737" s="273" t="s">
        <v>441</v>
      </c>
      <c r="G737" s="271"/>
      <c r="H737" s="274">
        <v>13</v>
      </c>
      <c r="I737" s="275"/>
      <c r="J737" s="271"/>
      <c r="K737" s="271"/>
      <c r="L737" s="276"/>
      <c r="M737" s="277"/>
      <c r="N737" s="278"/>
      <c r="O737" s="278"/>
      <c r="P737" s="278"/>
      <c r="Q737" s="278"/>
      <c r="R737" s="278"/>
      <c r="S737" s="278"/>
      <c r="T737" s="279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80" t="s">
        <v>438</v>
      </c>
      <c r="AU737" s="280" t="s">
        <v>78</v>
      </c>
      <c r="AV737" s="15" t="s">
        <v>166</v>
      </c>
      <c r="AW737" s="15" t="s">
        <v>31</v>
      </c>
      <c r="AX737" s="15" t="s">
        <v>69</v>
      </c>
      <c r="AY737" s="280" t="s">
        <v>149</v>
      </c>
    </row>
    <row r="738" s="16" customFormat="1">
      <c r="A738" s="16"/>
      <c r="B738" s="281"/>
      <c r="C738" s="282"/>
      <c r="D738" s="227" t="s">
        <v>438</v>
      </c>
      <c r="E738" s="283" t="s">
        <v>19</v>
      </c>
      <c r="F738" s="284" t="s">
        <v>446</v>
      </c>
      <c r="G738" s="282"/>
      <c r="H738" s="285">
        <v>30.199999999999999</v>
      </c>
      <c r="I738" s="286"/>
      <c r="J738" s="282"/>
      <c r="K738" s="282"/>
      <c r="L738" s="287"/>
      <c r="M738" s="288"/>
      <c r="N738" s="289"/>
      <c r="O738" s="289"/>
      <c r="P738" s="289"/>
      <c r="Q738" s="289"/>
      <c r="R738" s="289"/>
      <c r="S738" s="289"/>
      <c r="T738" s="290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T738" s="291" t="s">
        <v>438</v>
      </c>
      <c r="AU738" s="291" t="s">
        <v>78</v>
      </c>
      <c r="AV738" s="16" t="s">
        <v>156</v>
      </c>
      <c r="AW738" s="16" t="s">
        <v>31</v>
      </c>
      <c r="AX738" s="16" t="s">
        <v>76</v>
      </c>
      <c r="AY738" s="291" t="s">
        <v>149</v>
      </c>
    </row>
    <row r="739" s="2" customFormat="1" ht="37.8" customHeight="1">
      <c r="A739" s="40"/>
      <c r="B739" s="41"/>
      <c r="C739" s="234" t="s">
        <v>1159</v>
      </c>
      <c r="D739" s="234" t="s">
        <v>198</v>
      </c>
      <c r="E739" s="235" t="s">
        <v>1147</v>
      </c>
      <c r="F739" s="236" t="s">
        <v>1148</v>
      </c>
      <c r="G739" s="237" t="s">
        <v>320</v>
      </c>
      <c r="H739" s="238">
        <v>36.874000000000002</v>
      </c>
      <c r="I739" s="239"/>
      <c r="J739" s="240">
        <f>ROUND(I739*H739,2)</f>
        <v>0</v>
      </c>
      <c r="K739" s="236" t="s">
        <v>161</v>
      </c>
      <c r="L739" s="241"/>
      <c r="M739" s="242" t="s">
        <v>19</v>
      </c>
      <c r="N739" s="243" t="s">
        <v>40</v>
      </c>
      <c r="O739" s="86"/>
      <c r="P739" s="223">
        <f>O739*H739</f>
        <v>0</v>
      </c>
      <c r="Q739" s="223">
        <v>0.0047999999999999996</v>
      </c>
      <c r="R739" s="223">
        <f>Q739*H739</f>
        <v>0.17699519999999999</v>
      </c>
      <c r="S739" s="223">
        <v>0</v>
      </c>
      <c r="T739" s="224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25" t="s">
        <v>330</v>
      </c>
      <c r="AT739" s="225" t="s">
        <v>198</v>
      </c>
      <c r="AU739" s="225" t="s">
        <v>78</v>
      </c>
      <c r="AY739" s="19" t="s">
        <v>149</v>
      </c>
      <c r="BE739" s="226">
        <f>IF(N739="základní",J739,0)</f>
        <v>0</v>
      </c>
      <c r="BF739" s="226">
        <f>IF(N739="snížená",J739,0)</f>
        <v>0</v>
      </c>
      <c r="BG739" s="226">
        <f>IF(N739="zákl. přenesená",J739,0)</f>
        <v>0</v>
      </c>
      <c r="BH739" s="226">
        <f>IF(N739="sníž. přenesená",J739,0)</f>
        <v>0</v>
      </c>
      <c r="BI739" s="226">
        <f>IF(N739="nulová",J739,0)</f>
        <v>0</v>
      </c>
      <c r="BJ739" s="19" t="s">
        <v>76</v>
      </c>
      <c r="BK739" s="226">
        <f>ROUND(I739*H739,2)</f>
        <v>0</v>
      </c>
      <c r="BL739" s="19" t="s">
        <v>286</v>
      </c>
      <c r="BM739" s="225" t="s">
        <v>1160</v>
      </c>
    </row>
    <row r="740" s="2" customFormat="1">
      <c r="A740" s="40"/>
      <c r="B740" s="41"/>
      <c r="C740" s="42"/>
      <c r="D740" s="227" t="s">
        <v>158</v>
      </c>
      <c r="E740" s="42"/>
      <c r="F740" s="228" t="s">
        <v>1148</v>
      </c>
      <c r="G740" s="42"/>
      <c r="H740" s="42"/>
      <c r="I740" s="229"/>
      <c r="J740" s="42"/>
      <c r="K740" s="42"/>
      <c r="L740" s="46"/>
      <c r="M740" s="230"/>
      <c r="N740" s="231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158</v>
      </c>
      <c r="AU740" s="19" t="s">
        <v>78</v>
      </c>
    </row>
    <row r="741" s="14" customFormat="1">
      <c r="A741" s="14"/>
      <c r="B741" s="259"/>
      <c r="C741" s="260"/>
      <c r="D741" s="227" t="s">
        <v>438</v>
      </c>
      <c r="E741" s="261" t="s">
        <v>19</v>
      </c>
      <c r="F741" s="262" t="s">
        <v>1161</v>
      </c>
      <c r="G741" s="260"/>
      <c r="H741" s="263">
        <v>36.874000000000002</v>
      </c>
      <c r="I741" s="264"/>
      <c r="J741" s="260"/>
      <c r="K741" s="260"/>
      <c r="L741" s="265"/>
      <c r="M741" s="266"/>
      <c r="N741" s="267"/>
      <c r="O741" s="267"/>
      <c r="P741" s="267"/>
      <c r="Q741" s="267"/>
      <c r="R741" s="267"/>
      <c r="S741" s="267"/>
      <c r="T741" s="268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9" t="s">
        <v>438</v>
      </c>
      <c r="AU741" s="269" t="s">
        <v>78</v>
      </c>
      <c r="AV741" s="14" t="s">
        <v>78</v>
      </c>
      <c r="AW741" s="14" t="s">
        <v>31</v>
      </c>
      <c r="AX741" s="14" t="s">
        <v>76</v>
      </c>
      <c r="AY741" s="269" t="s">
        <v>149</v>
      </c>
    </row>
    <row r="742" s="2" customFormat="1" ht="24.15" customHeight="1">
      <c r="A742" s="40"/>
      <c r="B742" s="41"/>
      <c r="C742" s="214" t="s">
        <v>1162</v>
      </c>
      <c r="D742" s="214" t="s">
        <v>151</v>
      </c>
      <c r="E742" s="215" t="s">
        <v>1163</v>
      </c>
      <c r="F742" s="216" t="s">
        <v>1164</v>
      </c>
      <c r="G742" s="217" t="s">
        <v>181</v>
      </c>
      <c r="H742" s="218">
        <v>0.65900000000000003</v>
      </c>
      <c r="I742" s="219"/>
      <c r="J742" s="220">
        <f>ROUND(I742*H742,2)</f>
        <v>0</v>
      </c>
      <c r="K742" s="216" t="s">
        <v>161</v>
      </c>
      <c r="L742" s="46"/>
      <c r="M742" s="221" t="s">
        <v>19</v>
      </c>
      <c r="N742" s="222" t="s">
        <v>40</v>
      </c>
      <c r="O742" s="86"/>
      <c r="P742" s="223">
        <f>O742*H742</f>
        <v>0</v>
      </c>
      <c r="Q742" s="223">
        <v>0</v>
      </c>
      <c r="R742" s="223">
        <f>Q742*H742</f>
        <v>0</v>
      </c>
      <c r="S742" s="223">
        <v>0</v>
      </c>
      <c r="T742" s="224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25" t="s">
        <v>286</v>
      </c>
      <c r="AT742" s="225" t="s">
        <v>151</v>
      </c>
      <c r="AU742" s="225" t="s">
        <v>78</v>
      </c>
      <c r="AY742" s="19" t="s">
        <v>149</v>
      </c>
      <c r="BE742" s="226">
        <f>IF(N742="základní",J742,0)</f>
        <v>0</v>
      </c>
      <c r="BF742" s="226">
        <f>IF(N742="snížená",J742,0)</f>
        <v>0</v>
      </c>
      <c r="BG742" s="226">
        <f>IF(N742="zákl. přenesená",J742,0)</f>
        <v>0</v>
      </c>
      <c r="BH742" s="226">
        <f>IF(N742="sníž. přenesená",J742,0)</f>
        <v>0</v>
      </c>
      <c r="BI742" s="226">
        <f>IF(N742="nulová",J742,0)</f>
        <v>0</v>
      </c>
      <c r="BJ742" s="19" t="s">
        <v>76</v>
      </c>
      <c r="BK742" s="226">
        <f>ROUND(I742*H742,2)</f>
        <v>0</v>
      </c>
      <c r="BL742" s="19" t="s">
        <v>286</v>
      </c>
      <c r="BM742" s="225" t="s">
        <v>1165</v>
      </c>
    </row>
    <row r="743" s="2" customFormat="1">
      <c r="A743" s="40"/>
      <c r="B743" s="41"/>
      <c r="C743" s="42"/>
      <c r="D743" s="227" t="s">
        <v>158</v>
      </c>
      <c r="E743" s="42"/>
      <c r="F743" s="228" t="s">
        <v>1166</v>
      </c>
      <c r="G743" s="42"/>
      <c r="H743" s="42"/>
      <c r="I743" s="229"/>
      <c r="J743" s="42"/>
      <c r="K743" s="42"/>
      <c r="L743" s="46"/>
      <c r="M743" s="230"/>
      <c r="N743" s="231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158</v>
      </c>
      <c r="AU743" s="19" t="s">
        <v>78</v>
      </c>
    </row>
    <row r="744" s="2" customFormat="1">
      <c r="A744" s="40"/>
      <c r="B744" s="41"/>
      <c r="C744" s="42"/>
      <c r="D744" s="232" t="s">
        <v>164</v>
      </c>
      <c r="E744" s="42"/>
      <c r="F744" s="233" t="s">
        <v>1167</v>
      </c>
      <c r="G744" s="42"/>
      <c r="H744" s="42"/>
      <c r="I744" s="229"/>
      <c r="J744" s="42"/>
      <c r="K744" s="42"/>
      <c r="L744" s="46"/>
      <c r="M744" s="230"/>
      <c r="N744" s="231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164</v>
      </c>
      <c r="AU744" s="19" t="s">
        <v>78</v>
      </c>
    </row>
    <row r="745" s="2" customFormat="1" ht="24.15" customHeight="1">
      <c r="A745" s="40"/>
      <c r="B745" s="41"/>
      <c r="C745" s="214" t="s">
        <v>1168</v>
      </c>
      <c r="D745" s="214" t="s">
        <v>151</v>
      </c>
      <c r="E745" s="215" t="s">
        <v>1169</v>
      </c>
      <c r="F745" s="216" t="s">
        <v>1170</v>
      </c>
      <c r="G745" s="217" t="s">
        <v>181</v>
      </c>
      <c r="H745" s="218">
        <v>0.65900000000000003</v>
      </c>
      <c r="I745" s="219"/>
      <c r="J745" s="220">
        <f>ROUND(I745*H745,2)</f>
        <v>0</v>
      </c>
      <c r="K745" s="216" t="s">
        <v>161</v>
      </c>
      <c r="L745" s="46"/>
      <c r="M745" s="221" t="s">
        <v>19</v>
      </c>
      <c r="N745" s="222" t="s">
        <v>40</v>
      </c>
      <c r="O745" s="86"/>
      <c r="P745" s="223">
        <f>O745*H745</f>
        <v>0</v>
      </c>
      <c r="Q745" s="223">
        <v>0</v>
      </c>
      <c r="R745" s="223">
        <f>Q745*H745</f>
        <v>0</v>
      </c>
      <c r="S745" s="223">
        <v>0</v>
      </c>
      <c r="T745" s="224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25" t="s">
        <v>286</v>
      </c>
      <c r="AT745" s="225" t="s">
        <v>151</v>
      </c>
      <c r="AU745" s="225" t="s">
        <v>78</v>
      </c>
      <c r="AY745" s="19" t="s">
        <v>149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19" t="s">
        <v>76</v>
      </c>
      <c r="BK745" s="226">
        <f>ROUND(I745*H745,2)</f>
        <v>0</v>
      </c>
      <c r="BL745" s="19" t="s">
        <v>286</v>
      </c>
      <c r="BM745" s="225" t="s">
        <v>1171</v>
      </c>
    </row>
    <row r="746" s="2" customFormat="1">
      <c r="A746" s="40"/>
      <c r="B746" s="41"/>
      <c r="C746" s="42"/>
      <c r="D746" s="227" t="s">
        <v>158</v>
      </c>
      <c r="E746" s="42"/>
      <c r="F746" s="228" t="s">
        <v>1172</v>
      </c>
      <c r="G746" s="42"/>
      <c r="H746" s="42"/>
      <c r="I746" s="229"/>
      <c r="J746" s="42"/>
      <c r="K746" s="42"/>
      <c r="L746" s="46"/>
      <c r="M746" s="230"/>
      <c r="N746" s="231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158</v>
      </c>
      <c r="AU746" s="19" t="s">
        <v>78</v>
      </c>
    </row>
    <row r="747" s="2" customFormat="1">
      <c r="A747" s="40"/>
      <c r="B747" s="41"/>
      <c r="C747" s="42"/>
      <c r="D747" s="232" t="s">
        <v>164</v>
      </c>
      <c r="E747" s="42"/>
      <c r="F747" s="233" t="s">
        <v>1173</v>
      </c>
      <c r="G747" s="42"/>
      <c r="H747" s="42"/>
      <c r="I747" s="229"/>
      <c r="J747" s="42"/>
      <c r="K747" s="42"/>
      <c r="L747" s="46"/>
      <c r="M747" s="230"/>
      <c r="N747" s="231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164</v>
      </c>
      <c r="AU747" s="19" t="s">
        <v>78</v>
      </c>
    </row>
    <row r="748" s="12" customFormat="1" ht="22.8" customHeight="1">
      <c r="A748" s="12"/>
      <c r="B748" s="198"/>
      <c r="C748" s="199"/>
      <c r="D748" s="200" t="s">
        <v>68</v>
      </c>
      <c r="E748" s="212" t="s">
        <v>1174</v>
      </c>
      <c r="F748" s="212" t="s">
        <v>1175</v>
      </c>
      <c r="G748" s="199"/>
      <c r="H748" s="199"/>
      <c r="I748" s="202"/>
      <c r="J748" s="213">
        <f>BK748</f>
        <v>0</v>
      </c>
      <c r="K748" s="199"/>
      <c r="L748" s="204"/>
      <c r="M748" s="205"/>
      <c r="N748" s="206"/>
      <c r="O748" s="206"/>
      <c r="P748" s="207">
        <f>SUM(P749:P753)</f>
        <v>0</v>
      </c>
      <c r="Q748" s="206"/>
      <c r="R748" s="207">
        <f>SUM(R749:R753)</f>
        <v>0</v>
      </c>
      <c r="S748" s="206"/>
      <c r="T748" s="208">
        <f>SUM(T749:T753)</f>
        <v>2.8489999999999998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09" t="s">
        <v>78</v>
      </c>
      <c r="AT748" s="210" t="s">
        <v>68</v>
      </c>
      <c r="AU748" s="210" t="s">
        <v>76</v>
      </c>
      <c r="AY748" s="209" t="s">
        <v>149</v>
      </c>
      <c r="BK748" s="211">
        <f>SUM(BK749:BK753)</f>
        <v>0</v>
      </c>
    </row>
    <row r="749" s="2" customFormat="1" ht="33" customHeight="1">
      <c r="A749" s="40"/>
      <c r="B749" s="41"/>
      <c r="C749" s="214" t="s">
        <v>1176</v>
      </c>
      <c r="D749" s="214" t="s">
        <v>151</v>
      </c>
      <c r="E749" s="215" t="s">
        <v>1177</v>
      </c>
      <c r="F749" s="216" t="s">
        <v>1178</v>
      </c>
      <c r="G749" s="217" t="s">
        <v>320</v>
      </c>
      <c r="H749" s="218">
        <v>518</v>
      </c>
      <c r="I749" s="219"/>
      <c r="J749" s="220">
        <f>ROUND(I749*H749,2)</f>
        <v>0</v>
      </c>
      <c r="K749" s="216" t="s">
        <v>161</v>
      </c>
      <c r="L749" s="46"/>
      <c r="M749" s="221" t="s">
        <v>19</v>
      </c>
      <c r="N749" s="222" t="s">
        <v>40</v>
      </c>
      <c r="O749" s="86"/>
      <c r="P749" s="223">
        <f>O749*H749</f>
        <v>0</v>
      </c>
      <c r="Q749" s="223">
        <v>0</v>
      </c>
      <c r="R749" s="223">
        <f>Q749*H749</f>
        <v>0</v>
      </c>
      <c r="S749" s="223">
        <v>0.0054999999999999997</v>
      </c>
      <c r="T749" s="224">
        <f>S749*H749</f>
        <v>2.8489999999999998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25" t="s">
        <v>286</v>
      </c>
      <c r="AT749" s="225" t="s">
        <v>151</v>
      </c>
      <c r="AU749" s="225" t="s">
        <v>78</v>
      </c>
      <c r="AY749" s="19" t="s">
        <v>149</v>
      </c>
      <c r="BE749" s="226">
        <f>IF(N749="základní",J749,0)</f>
        <v>0</v>
      </c>
      <c r="BF749" s="226">
        <f>IF(N749="snížená",J749,0)</f>
        <v>0</v>
      </c>
      <c r="BG749" s="226">
        <f>IF(N749="zákl. přenesená",J749,0)</f>
        <v>0</v>
      </c>
      <c r="BH749" s="226">
        <f>IF(N749="sníž. přenesená",J749,0)</f>
        <v>0</v>
      </c>
      <c r="BI749" s="226">
        <f>IF(N749="nulová",J749,0)</f>
        <v>0</v>
      </c>
      <c r="BJ749" s="19" t="s">
        <v>76</v>
      </c>
      <c r="BK749" s="226">
        <f>ROUND(I749*H749,2)</f>
        <v>0</v>
      </c>
      <c r="BL749" s="19" t="s">
        <v>286</v>
      </c>
      <c r="BM749" s="225" t="s">
        <v>1179</v>
      </c>
    </row>
    <row r="750" s="2" customFormat="1">
      <c r="A750" s="40"/>
      <c r="B750" s="41"/>
      <c r="C750" s="42"/>
      <c r="D750" s="227" t="s">
        <v>158</v>
      </c>
      <c r="E750" s="42"/>
      <c r="F750" s="228" t="s">
        <v>1180</v>
      </c>
      <c r="G750" s="42"/>
      <c r="H750" s="42"/>
      <c r="I750" s="229"/>
      <c r="J750" s="42"/>
      <c r="K750" s="42"/>
      <c r="L750" s="46"/>
      <c r="M750" s="230"/>
      <c r="N750" s="231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158</v>
      </c>
      <c r="AU750" s="19" t="s">
        <v>78</v>
      </c>
    </row>
    <row r="751" s="2" customFormat="1">
      <c r="A751" s="40"/>
      <c r="B751" s="41"/>
      <c r="C751" s="42"/>
      <c r="D751" s="232" t="s">
        <v>164</v>
      </c>
      <c r="E751" s="42"/>
      <c r="F751" s="233" t="s">
        <v>1181</v>
      </c>
      <c r="G751" s="42"/>
      <c r="H751" s="42"/>
      <c r="I751" s="229"/>
      <c r="J751" s="42"/>
      <c r="K751" s="42"/>
      <c r="L751" s="46"/>
      <c r="M751" s="230"/>
      <c r="N751" s="231"/>
      <c r="O751" s="86"/>
      <c r="P751" s="86"/>
      <c r="Q751" s="86"/>
      <c r="R751" s="86"/>
      <c r="S751" s="86"/>
      <c r="T751" s="87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9" t="s">
        <v>164</v>
      </c>
      <c r="AU751" s="19" t="s">
        <v>78</v>
      </c>
    </row>
    <row r="752" s="14" customFormat="1">
      <c r="A752" s="14"/>
      <c r="B752" s="259"/>
      <c r="C752" s="260"/>
      <c r="D752" s="227" t="s">
        <v>438</v>
      </c>
      <c r="E752" s="261" t="s">
        <v>19</v>
      </c>
      <c r="F752" s="262" t="s">
        <v>1182</v>
      </c>
      <c r="G752" s="260"/>
      <c r="H752" s="263">
        <v>518</v>
      </c>
      <c r="I752" s="264"/>
      <c r="J752" s="260"/>
      <c r="K752" s="260"/>
      <c r="L752" s="265"/>
      <c r="M752" s="266"/>
      <c r="N752" s="267"/>
      <c r="O752" s="267"/>
      <c r="P752" s="267"/>
      <c r="Q752" s="267"/>
      <c r="R752" s="267"/>
      <c r="S752" s="267"/>
      <c r="T752" s="268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9" t="s">
        <v>438</v>
      </c>
      <c r="AU752" s="269" t="s">
        <v>78</v>
      </c>
      <c r="AV752" s="14" t="s">
        <v>78</v>
      </c>
      <c r="AW752" s="14" t="s">
        <v>31</v>
      </c>
      <c r="AX752" s="14" t="s">
        <v>69</v>
      </c>
      <c r="AY752" s="269" t="s">
        <v>149</v>
      </c>
    </row>
    <row r="753" s="15" customFormat="1">
      <c r="A753" s="15"/>
      <c r="B753" s="270"/>
      <c r="C753" s="271"/>
      <c r="D753" s="227" t="s">
        <v>438</v>
      </c>
      <c r="E753" s="272" t="s">
        <v>19</v>
      </c>
      <c r="F753" s="273" t="s">
        <v>441</v>
      </c>
      <c r="G753" s="271"/>
      <c r="H753" s="274">
        <v>518</v>
      </c>
      <c r="I753" s="275"/>
      <c r="J753" s="271"/>
      <c r="K753" s="271"/>
      <c r="L753" s="276"/>
      <c r="M753" s="277"/>
      <c r="N753" s="278"/>
      <c r="O753" s="278"/>
      <c r="P753" s="278"/>
      <c r="Q753" s="278"/>
      <c r="R753" s="278"/>
      <c r="S753" s="278"/>
      <c r="T753" s="279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80" t="s">
        <v>438</v>
      </c>
      <c r="AU753" s="280" t="s">
        <v>78</v>
      </c>
      <c r="AV753" s="15" t="s">
        <v>166</v>
      </c>
      <c r="AW753" s="15" t="s">
        <v>31</v>
      </c>
      <c r="AX753" s="15" t="s">
        <v>76</v>
      </c>
      <c r="AY753" s="280" t="s">
        <v>149</v>
      </c>
    </row>
    <row r="754" s="12" customFormat="1" ht="22.8" customHeight="1">
      <c r="A754" s="12"/>
      <c r="B754" s="198"/>
      <c r="C754" s="199"/>
      <c r="D754" s="200" t="s">
        <v>68</v>
      </c>
      <c r="E754" s="212" t="s">
        <v>1183</v>
      </c>
      <c r="F754" s="212" t="s">
        <v>1184</v>
      </c>
      <c r="G754" s="199"/>
      <c r="H754" s="199"/>
      <c r="I754" s="202"/>
      <c r="J754" s="213">
        <f>BK754</f>
        <v>0</v>
      </c>
      <c r="K754" s="199"/>
      <c r="L754" s="204"/>
      <c r="M754" s="205"/>
      <c r="N754" s="206"/>
      <c r="O754" s="206"/>
      <c r="P754" s="207">
        <f>SUM(P755:P783)</f>
        <v>0</v>
      </c>
      <c r="Q754" s="206"/>
      <c r="R754" s="207">
        <f>SUM(R755:R783)</f>
        <v>1.66870776</v>
      </c>
      <c r="S754" s="206"/>
      <c r="T754" s="208">
        <f>SUM(T755:T783)</f>
        <v>13.608000000000001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09" t="s">
        <v>78</v>
      </c>
      <c r="AT754" s="210" t="s">
        <v>68</v>
      </c>
      <c r="AU754" s="210" t="s">
        <v>76</v>
      </c>
      <c r="AY754" s="209" t="s">
        <v>149</v>
      </c>
      <c r="BK754" s="211">
        <f>SUM(BK755:BK783)</f>
        <v>0</v>
      </c>
    </row>
    <row r="755" s="2" customFormat="1" ht="33" customHeight="1">
      <c r="A755" s="40"/>
      <c r="B755" s="41"/>
      <c r="C755" s="214" t="s">
        <v>1185</v>
      </c>
      <c r="D755" s="214" t="s">
        <v>151</v>
      </c>
      <c r="E755" s="215" t="s">
        <v>1186</v>
      </c>
      <c r="F755" s="216" t="s">
        <v>1187</v>
      </c>
      <c r="G755" s="217" t="s">
        <v>320</v>
      </c>
      <c r="H755" s="218">
        <v>252</v>
      </c>
      <c r="I755" s="219"/>
      <c r="J755" s="220">
        <f>ROUND(I755*H755,2)</f>
        <v>0</v>
      </c>
      <c r="K755" s="216" t="s">
        <v>161</v>
      </c>
      <c r="L755" s="46"/>
      <c r="M755" s="221" t="s">
        <v>19</v>
      </c>
      <c r="N755" s="222" t="s">
        <v>40</v>
      </c>
      <c r="O755" s="86"/>
      <c r="P755" s="223">
        <f>O755*H755</f>
        <v>0</v>
      </c>
      <c r="Q755" s="223">
        <v>0</v>
      </c>
      <c r="R755" s="223">
        <f>Q755*H755</f>
        <v>0</v>
      </c>
      <c r="S755" s="223">
        <v>0.053999999999999999</v>
      </c>
      <c r="T755" s="224">
        <f>S755*H755</f>
        <v>13.608000000000001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25" t="s">
        <v>286</v>
      </c>
      <c r="AT755" s="225" t="s">
        <v>151</v>
      </c>
      <c r="AU755" s="225" t="s">
        <v>78</v>
      </c>
      <c r="AY755" s="19" t="s">
        <v>149</v>
      </c>
      <c r="BE755" s="226">
        <f>IF(N755="základní",J755,0)</f>
        <v>0</v>
      </c>
      <c r="BF755" s="226">
        <f>IF(N755="snížená",J755,0)</f>
        <v>0</v>
      </c>
      <c r="BG755" s="226">
        <f>IF(N755="zákl. přenesená",J755,0)</f>
        <v>0</v>
      </c>
      <c r="BH755" s="226">
        <f>IF(N755="sníž. přenesená",J755,0)</f>
        <v>0</v>
      </c>
      <c r="BI755" s="226">
        <f>IF(N755="nulová",J755,0)</f>
        <v>0</v>
      </c>
      <c r="BJ755" s="19" t="s">
        <v>76</v>
      </c>
      <c r="BK755" s="226">
        <f>ROUND(I755*H755,2)</f>
        <v>0</v>
      </c>
      <c r="BL755" s="19" t="s">
        <v>286</v>
      </c>
      <c r="BM755" s="225" t="s">
        <v>1188</v>
      </c>
    </row>
    <row r="756" s="2" customFormat="1">
      <c r="A756" s="40"/>
      <c r="B756" s="41"/>
      <c r="C756" s="42"/>
      <c r="D756" s="227" t="s">
        <v>158</v>
      </c>
      <c r="E756" s="42"/>
      <c r="F756" s="228" t="s">
        <v>1189</v>
      </c>
      <c r="G756" s="42"/>
      <c r="H756" s="42"/>
      <c r="I756" s="229"/>
      <c r="J756" s="42"/>
      <c r="K756" s="42"/>
      <c r="L756" s="46"/>
      <c r="M756" s="230"/>
      <c r="N756" s="231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158</v>
      </c>
      <c r="AU756" s="19" t="s">
        <v>78</v>
      </c>
    </row>
    <row r="757" s="2" customFormat="1">
      <c r="A757" s="40"/>
      <c r="B757" s="41"/>
      <c r="C757" s="42"/>
      <c r="D757" s="232" t="s">
        <v>164</v>
      </c>
      <c r="E757" s="42"/>
      <c r="F757" s="233" t="s">
        <v>1190</v>
      </c>
      <c r="G757" s="42"/>
      <c r="H757" s="42"/>
      <c r="I757" s="229"/>
      <c r="J757" s="42"/>
      <c r="K757" s="42"/>
      <c r="L757" s="46"/>
      <c r="M757" s="230"/>
      <c r="N757" s="231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164</v>
      </c>
      <c r="AU757" s="19" t="s">
        <v>78</v>
      </c>
    </row>
    <row r="758" s="14" customFormat="1">
      <c r="A758" s="14"/>
      <c r="B758" s="259"/>
      <c r="C758" s="260"/>
      <c r="D758" s="227" t="s">
        <v>438</v>
      </c>
      <c r="E758" s="261" t="s">
        <v>19</v>
      </c>
      <c r="F758" s="262" t="s">
        <v>1191</v>
      </c>
      <c r="G758" s="260"/>
      <c r="H758" s="263">
        <v>252</v>
      </c>
      <c r="I758" s="264"/>
      <c r="J758" s="260"/>
      <c r="K758" s="260"/>
      <c r="L758" s="265"/>
      <c r="M758" s="266"/>
      <c r="N758" s="267"/>
      <c r="O758" s="267"/>
      <c r="P758" s="267"/>
      <c r="Q758" s="267"/>
      <c r="R758" s="267"/>
      <c r="S758" s="267"/>
      <c r="T758" s="26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9" t="s">
        <v>438</v>
      </c>
      <c r="AU758" s="269" t="s">
        <v>78</v>
      </c>
      <c r="AV758" s="14" t="s">
        <v>78</v>
      </c>
      <c r="AW758" s="14" t="s">
        <v>31</v>
      </c>
      <c r="AX758" s="14" t="s">
        <v>69</v>
      </c>
      <c r="AY758" s="269" t="s">
        <v>149</v>
      </c>
    </row>
    <row r="759" s="15" customFormat="1">
      <c r="A759" s="15"/>
      <c r="B759" s="270"/>
      <c r="C759" s="271"/>
      <c r="D759" s="227" t="s">
        <v>438</v>
      </c>
      <c r="E759" s="272" t="s">
        <v>19</v>
      </c>
      <c r="F759" s="273" t="s">
        <v>441</v>
      </c>
      <c r="G759" s="271"/>
      <c r="H759" s="274">
        <v>252</v>
      </c>
      <c r="I759" s="275"/>
      <c r="J759" s="271"/>
      <c r="K759" s="271"/>
      <c r="L759" s="276"/>
      <c r="M759" s="277"/>
      <c r="N759" s="278"/>
      <c r="O759" s="278"/>
      <c r="P759" s="278"/>
      <c r="Q759" s="278"/>
      <c r="R759" s="278"/>
      <c r="S759" s="278"/>
      <c r="T759" s="279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80" t="s">
        <v>438</v>
      </c>
      <c r="AU759" s="280" t="s">
        <v>78</v>
      </c>
      <c r="AV759" s="15" t="s">
        <v>166</v>
      </c>
      <c r="AW759" s="15" t="s">
        <v>31</v>
      </c>
      <c r="AX759" s="15" t="s">
        <v>76</v>
      </c>
      <c r="AY759" s="280" t="s">
        <v>149</v>
      </c>
    </row>
    <row r="760" s="2" customFormat="1" ht="24.15" customHeight="1">
      <c r="A760" s="40"/>
      <c r="B760" s="41"/>
      <c r="C760" s="214" t="s">
        <v>1192</v>
      </c>
      <c r="D760" s="214" t="s">
        <v>151</v>
      </c>
      <c r="E760" s="215" t="s">
        <v>1193</v>
      </c>
      <c r="F760" s="216" t="s">
        <v>1194</v>
      </c>
      <c r="G760" s="217" t="s">
        <v>320</v>
      </c>
      <c r="H760" s="218">
        <v>264.12</v>
      </c>
      <c r="I760" s="219"/>
      <c r="J760" s="220">
        <f>ROUND(I760*H760,2)</f>
        <v>0</v>
      </c>
      <c r="K760" s="216" t="s">
        <v>161</v>
      </c>
      <c r="L760" s="46"/>
      <c r="M760" s="221" t="s">
        <v>19</v>
      </c>
      <c r="N760" s="222" t="s">
        <v>40</v>
      </c>
      <c r="O760" s="86"/>
      <c r="P760" s="223">
        <f>O760*H760</f>
        <v>0</v>
      </c>
      <c r="Q760" s="223">
        <v>0</v>
      </c>
      <c r="R760" s="223">
        <f>Q760*H760</f>
        <v>0</v>
      </c>
      <c r="S760" s="223">
        <v>0</v>
      </c>
      <c r="T760" s="22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5" t="s">
        <v>286</v>
      </c>
      <c r="AT760" s="225" t="s">
        <v>151</v>
      </c>
      <c r="AU760" s="225" t="s">
        <v>78</v>
      </c>
      <c r="AY760" s="19" t="s">
        <v>149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9" t="s">
        <v>76</v>
      </c>
      <c r="BK760" s="226">
        <f>ROUND(I760*H760,2)</f>
        <v>0</v>
      </c>
      <c r="BL760" s="19" t="s">
        <v>286</v>
      </c>
      <c r="BM760" s="225" t="s">
        <v>1195</v>
      </c>
    </row>
    <row r="761" s="2" customFormat="1">
      <c r="A761" s="40"/>
      <c r="B761" s="41"/>
      <c r="C761" s="42"/>
      <c r="D761" s="227" t="s">
        <v>158</v>
      </c>
      <c r="E761" s="42"/>
      <c r="F761" s="228" t="s">
        <v>1196</v>
      </c>
      <c r="G761" s="42"/>
      <c r="H761" s="42"/>
      <c r="I761" s="229"/>
      <c r="J761" s="42"/>
      <c r="K761" s="42"/>
      <c r="L761" s="46"/>
      <c r="M761" s="230"/>
      <c r="N761" s="231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158</v>
      </c>
      <c r="AU761" s="19" t="s">
        <v>78</v>
      </c>
    </row>
    <row r="762" s="2" customFormat="1">
      <c r="A762" s="40"/>
      <c r="B762" s="41"/>
      <c r="C762" s="42"/>
      <c r="D762" s="232" t="s">
        <v>164</v>
      </c>
      <c r="E762" s="42"/>
      <c r="F762" s="233" t="s">
        <v>1197</v>
      </c>
      <c r="G762" s="42"/>
      <c r="H762" s="42"/>
      <c r="I762" s="229"/>
      <c r="J762" s="42"/>
      <c r="K762" s="42"/>
      <c r="L762" s="46"/>
      <c r="M762" s="230"/>
      <c r="N762" s="231"/>
      <c r="O762" s="86"/>
      <c r="P762" s="86"/>
      <c r="Q762" s="86"/>
      <c r="R762" s="86"/>
      <c r="S762" s="86"/>
      <c r="T762" s="87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T762" s="19" t="s">
        <v>164</v>
      </c>
      <c r="AU762" s="19" t="s">
        <v>78</v>
      </c>
    </row>
    <row r="763" s="14" customFormat="1">
      <c r="A763" s="14"/>
      <c r="B763" s="259"/>
      <c r="C763" s="260"/>
      <c r="D763" s="227" t="s">
        <v>438</v>
      </c>
      <c r="E763" s="261" t="s">
        <v>19</v>
      </c>
      <c r="F763" s="262" t="s">
        <v>897</v>
      </c>
      <c r="G763" s="260"/>
      <c r="H763" s="263">
        <v>264.12</v>
      </c>
      <c r="I763" s="264"/>
      <c r="J763" s="260"/>
      <c r="K763" s="260"/>
      <c r="L763" s="265"/>
      <c r="M763" s="266"/>
      <c r="N763" s="267"/>
      <c r="O763" s="267"/>
      <c r="P763" s="267"/>
      <c r="Q763" s="267"/>
      <c r="R763" s="267"/>
      <c r="S763" s="267"/>
      <c r="T763" s="268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9" t="s">
        <v>438</v>
      </c>
      <c r="AU763" s="269" t="s">
        <v>78</v>
      </c>
      <c r="AV763" s="14" t="s">
        <v>78</v>
      </c>
      <c r="AW763" s="14" t="s">
        <v>31</v>
      </c>
      <c r="AX763" s="14" t="s">
        <v>69</v>
      </c>
      <c r="AY763" s="269" t="s">
        <v>149</v>
      </c>
    </row>
    <row r="764" s="15" customFormat="1">
      <c r="A764" s="15"/>
      <c r="B764" s="270"/>
      <c r="C764" s="271"/>
      <c r="D764" s="227" t="s">
        <v>438</v>
      </c>
      <c r="E764" s="272" t="s">
        <v>19</v>
      </c>
      <c r="F764" s="273" t="s">
        <v>441</v>
      </c>
      <c r="G764" s="271"/>
      <c r="H764" s="274">
        <v>264.12</v>
      </c>
      <c r="I764" s="275"/>
      <c r="J764" s="271"/>
      <c r="K764" s="271"/>
      <c r="L764" s="276"/>
      <c r="M764" s="277"/>
      <c r="N764" s="278"/>
      <c r="O764" s="278"/>
      <c r="P764" s="278"/>
      <c r="Q764" s="278"/>
      <c r="R764" s="278"/>
      <c r="S764" s="278"/>
      <c r="T764" s="279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80" t="s">
        <v>438</v>
      </c>
      <c r="AU764" s="280" t="s">
        <v>78</v>
      </c>
      <c r="AV764" s="15" t="s">
        <v>166</v>
      </c>
      <c r="AW764" s="15" t="s">
        <v>31</v>
      </c>
      <c r="AX764" s="15" t="s">
        <v>76</v>
      </c>
      <c r="AY764" s="280" t="s">
        <v>149</v>
      </c>
    </row>
    <row r="765" s="2" customFormat="1" ht="24.15" customHeight="1">
      <c r="A765" s="40"/>
      <c r="B765" s="41"/>
      <c r="C765" s="234" t="s">
        <v>1198</v>
      </c>
      <c r="D765" s="234" t="s">
        <v>198</v>
      </c>
      <c r="E765" s="235" t="s">
        <v>1199</v>
      </c>
      <c r="F765" s="236" t="s">
        <v>1200</v>
      </c>
      <c r="G765" s="237" t="s">
        <v>320</v>
      </c>
      <c r="H765" s="238">
        <v>269.40199999999999</v>
      </c>
      <c r="I765" s="239"/>
      <c r="J765" s="240">
        <f>ROUND(I765*H765,2)</f>
        <v>0</v>
      </c>
      <c r="K765" s="236" t="s">
        <v>161</v>
      </c>
      <c r="L765" s="241"/>
      <c r="M765" s="242" t="s">
        <v>19</v>
      </c>
      <c r="N765" s="243" t="s">
        <v>40</v>
      </c>
      <c r="O765" s="86"/>
      <c r="P765" s="223">
        <f>O765*H765</f>
        <v>0</v>
      </c>
      <c r="Q765" s="223">
        <v>0.0060000000000000001</v>
      </c>
      <c r="R765" s="223">
        <f>Q765*H765</f>
        <v>1.616412</v>
      </c>
      <c r="S765" s="223">
        <v>0</v>
      </c>
      <c r="T765" s="224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25" t="s">
        <v>330</v>
      </c>
      <c r="AT765" s="225" t="s">
        <v>198</v>
      </c>
      <c r="AU765" s="225" t="s">
        <v>78</v>
      </c>
      <c r="AY765" s="19" t="s">
        <v>149</v>
      </c>
      <c r="BE765" s="226">
        <f>IF(N765="základní",J765,0)</f>
        <v>0</v>
      </c>
      <c r="BF765" s="226">
        <f>IF(N765="snížená",J765,0)</f>
        <v>0</v>
      </c>
      <c r="BG765" s="226">
        <f>IF(N765="zákl. přenesená",J765,0)</f>
        <v>0</v>
      </c>
      <c r="BH765" s="226">
        <f>IF(N765="sníž. přenesená",J765,0)</f>
        <v>0</v>
      </c>
      <c r="BI765" s="226">
        <f>IF(N765="nulová",J765,0)</f>
        <v>0</v>
      </c>
      <c r="BJ765" s="19" t="s">
        <v>76</v>
      </c>
      <c r="BK765" s="226">
        <f>ROUND(I765*H765,2)</f>
        <v>0</v>
      </c>
      <c r="BL765" s="19" t="s">
        <v>286</v>
      </c>
      <c r="BM765" s="225" t="s">
        <v>1201</v>
      </c>
    </row>
    <row r="766" s="2" customFormat="1">
      <c r="A766" s="40"/>
      <c r="B766" s="41"/>
      <c r="C766" s="42"/>
      <c r="D766" s="227" t="s">
        <v>158</v>
      </c>
      <c r="E766" s="42"/>
      <c r="F766" s="228" t="s">
        <v>1200</v>
      </c>
      <c r="G766" s="42"/>
      <c r="H766" s="42"/>
      <c r="I766" s="229"/>
      <c r="J766" s="42"/>
      <c r="K766" s="42"/>
      <c r="L766" s="46"/>
      <c r="M766" s="230"/>
      <c r="N766" s="231"/>
      <c r="O766" s="86"/>
      <c r="P766" s="86"/>
      <c r="Q766" s="86"/>
      <c r="R766" s="86"/>
      <c r="S766" s="86"/>
      <c r="T766" s="87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T766" s="19" t="s">
        <v>158</v>
      </c>
      <c r="AU766" s="19" t="s">
        <v>78</v>
      </c>
    </row>
    <row r="767" s="14" customFormat="1">
      <c r="A767" s="14"/>
      <c r="B767" s="259"/>
      <c r="C767" s="260"/>
      <c r="D767" s="227" t="s">
        <v>438</v>
      </c>
      <c r="E767" s="261" t="s">
        <v>19</v>
      </c>
      <c r="F767" s="262" t="s">
        <v>1202</v>
      </c>
      <c r="G767" s="260"/>
      <c r="H767" s="263">
        <v>269.40199999999999</v>
      </c>
      <c r="I767" s="264"/>
      <c r="J767" s="260"/>
      <c r="K767" s="260"/>
      <c r="L767" s="265"/>
      <c r="M767" s="266"/>
      <c r="N767" s="267"/>
      <c r="O767" s="267"/>
      <c r="P767" s="267"/>
      <c r="Q767" s="267"/>
      <c r="R767" s="267"/>
      <c r="S767" s="267"/>
      <c r="T767" s="26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9" t="s">
        <v>438</v>
      </c>
      <c r="AU767" s="269" t="s">
        <v>78</v>
      </c>
      <c r="AV767" s="14" t="s">
        <v>78</v>
      </c>
      <c r="AW767" s="14" t="s">
        <v>31</v>
      </c>
      <c r="AX767" s="14" t="s">
        <v>76</v>
      </c>
      <c r="AY767" s="269" t="s">
        <v>149</v>
      </c>
    </row>
    <row r="768" s="2" customFormat="1" ht="24.15" customHeight="1">
      <c r="A768" s="40"/>
      <c r="B768" s="41"/>
      <c r="C768" s="214" t="s">
        <v>1203</v>
      </c>
      <c r="D768" s="214" t="s">
        <v>151</v>
      </c>
      <c r="E768" s="215" t="s">
        <v>1204</v>
      </c>
      <c r="F768" s="216" t="s">
        <v>1205</v>
      </c>
      <c r="G768" s="217" t="s">
        <v>320</v>
      </c>
      <c r="H768" s="218">
        <v>264.12</v>
      </c>
      <c r="I768" s="219"/>
      <c r="J768" s="220">
        <f>ROUND(I768*H768,2)</f>
        <v>0</v>
      </c>
      <c r="K768" s="216" t="s">
        <v>161</v>
      </c>
      <c r="L768" s="46"/>
      <c r="M768" s="221" t="s">
        <v>19</v>
      </c>
      <c r="N768" s="222" t="s">
        <v>40</v>
      </c>
      <c r="O768" s="86"/>
      <c r="P768" s="223">
        <f>O768*H768</f>
        <v>0</v>
      </c>
      <c r="Q768" s="223">
        <v>3.0000000000000001E-05</v>
      </c>
      <c r="R768" s="223">
        <f>Q768*H768</f>
        <v>0.0079236000000000011</v>
      </c>
      <c r="S768" s="223">
        <v>0</v>
      </c>
      <c r="T768" s="224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5" t="s">
        <v>286</v>
      </c>
      <c r="AT768" s="225" t="s">
        <v>151</v>
      </c>
      <c r="AU768" s="225" t="s">
        <v>78</v>
      </c>
      <c r="AY768" s="19" t="s">
        <v>149</v>
      </c>
      <c r="BE768" s="226">
        <f>IF(N768="základní",J768,0)</f>
        <v>0</v>
      </c>
      <c r="BF768" s="226">
        <f>IF(N768="snížená",J768,0)</f>
        <v>0</v>
      </c>
      <c r="BG768" s="226">
        <f>IF(N768="zákl. přenesená",J768,0)</f>
        <v>0</v>
      </c>
      <c r="BH768" s="226">
        <f>IF(N768="sníž. přenesená",J768,0)</f>
        <v>0</v>
      </c>
      <c r="BI768" s="226">
        <f>IF(N768="nulová",J768,0)</f>
        <v>0</v>
      </c>
      <c r="BJ768" s="19" t="s">
        <v>76</v>
      </c>
      <c r="BK768" s="226">
        <f>ROUND(I768*H768,2)</f>
        <v>0</v>
      </c>
      <c r="BL768" s="19" t="s">
        <v>286</v>
      </c>
      <c r="BM768" s="225" t="s">
        <v>1206</v>
      </c>
    </row>
    <row r="769" s="2" customFormat="1">
      <c r="A769" s="40"/>
      <c r="B769" s="41"/>
      <c r="C769" s="42"/>
      <c r="D769" s="227" t="s">
        <v>158</v>
      </c>
      <c r="E769" s="42"/>
      <c r="F769" s="228" t="s">
        <v>1207</v>
      </c>
      <c r="G769" s="42"/>
      <c r="H769" s="42"/>
      <c r="I769" s="229"/>
      <c r="J769" s="42"/>
      <c r="K769" s="42"/>
      <c r="L769" s="46"/>
      <c r="M769" s="230"/>
      <c r="N769" s="231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158</v>
      </c>
      <c r="AU769" s="19" t="s">
        <v>78</v>
      </c>
    </row>
    <row r="770" s="2" customFormat="1">
      <c r="A770" s="40"/>
      <c r="B770" s="41"/>
      <c r="C770" s="42"/>
      <c r="D770" s="232" t="s">
        <v>164</v>
      </c>
      <c r="E770" s="42"/>
      <c r="F770" s="233" t="s">
        <v>1208</v>
      </c>
      <c r="G770" s="42"/>
      <c r="H770" s="42"/>
      <c r="I770" s="229"/>
      <c r="J770" s="42"/>
      <c r="K770" s="42"/>
      <c r="L770" s="46"/>
      <c r="M770" s="230"/>
      <c r="N770" s="231"/>
      <c r="O770" s="86"/>
      <c r="P770" s="86"/>
      <c r="Q770" s="86"/>
      <c r="R770" s="86"/>
      <c r="S770" s="86"/>
      <c r="T770" s="87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9" t="s">
        <v>164</v>
      </c>
      <c r="AU770" s="19" t="s">
        <v>78</v>
      </c>
    </row>
    <row r="771" s="14" customFormat="1">
      <c r="A771" s="14"/>
      <c r="B771" s="259"/>
      <c r="C771" s="260"/>
      <c r="D771" s="227" t="s">
        <v>438</v>
      </c>
      <c r="E771" s="261" t="s">
        <v>19</v>
      </c>
      <c r="F771" s="262" t="s">
        <v>897</v>
      </c>
      <c r="G771" s="260"/>
      <c r="H771" s="263">
        <v>264.12</v>
      </c>
      <c r="I771" s="264"/>
      <c r="J771" s="260"/>
      <c r="K771" s="260"/>
      <c r="L771" s="265"/>
      <c r="M771" s="266"/>
      <c r="N771" s="267"/>
      <c r="O771" s="267"/>
      <c r="P771" s="267"/>
      <c r="Q771" s="267"/>
      <c r="R771" s="267"/>
      <c r="S771" s="267"/>
      <c r="T771" s="268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9" t="s">
        <v>438</v>
      </c>
      <c r="AU771" s="269" t="s">
        <v>78</v>
      </c>
      <c r="AV771" s="14" t="s">
        <v>78</v>
      </c>
      <c r="AW771" s="14" t="s">
        <v>31</v>
      </c>
      <c r="AX771" s="14" t="s">
        <v>69</v>
      </c>
      <c r="AY771" s="269" t="s">
        <v>149</v>
      </c>
    </row>
    <row r="772" s="15" customFormat="1">
      <c r="A772" s="15"/>
      <c r="B772" s="270"/>
      <c r="C772" s="271"/>
      <c r="D772" s="227" t="s">
        <v>438</v>
      </c>
      <c r="E772" s="272" t="s">
        <v>19</v>
      </c>
      <c r="F772" s="273" t="s">
        <v>441</v>
      </c>
      <c r="G772" s="271"/>
      <c r="H772" s="274">
        <v>264.12</v>
      </c>
      <c r="I772" s="275"/>
      <c r="J772" s="271"/>
      <c r="K772" s="271"/>
      <c r="L772" s="276"/>
      <c r="M772" s="277"/>
      <c r="N772" s="278"/>
      <c r="O772" s="278"/>
      <c r="P772" s="278"/>
      <c r="Q772" s="278"/>
      <c r="R772" s="278"/>
      <c r="S772" s="278"/>
      <c r="T772" s="279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80" t="s">
        <v>438</v>
      </c>
      <c r="AU772" s="280" t="s">
        <v>78</v>
      </c>
      <c r="AV772" s="15" t="s">
        <v>166</v>
      </c>
      <c r="AW772" s="15" t="s">
        <v>31</v>
      </c>
      <c r="AX772" s="15" t="s">
        <v>76</v>
      </c>
      <c r="AY772" s="280" t="s">
        <v>149</v>
      </c>
    </row>
    <row r="773" s="2" customFormat="1" ht="24.15" customHeight="1">
      <c r="A773" s="40"/>
      <c r="B773" s="41"/>
      <c r="C773" s="234" t="s">
        <v>1209</v>
      </c>
      <c r="D773" s="234" t="s">
        <v>198</v>
      </c>
      <c r="E773" s="235" t="s">
        <v>1210</v>
      </c>
      <c r="F773" s="236" t="s">
        <v>1211</v>
      </c>
      <c r="G773" s="237" t="s">
        <v>320</v>
      </c>
      <c r="H773" s="238">
        <v>277.32600000000002</v>
      </c>
      <c r="I773" s="239"/>
      <c r="J773" s="240">
        <f>ROUND(I773*H773,2)</f>
        <v>0</v>
      </c>
      <c r="K773" s="236" t="s">
        <v>161</v>
      </c>
      <c r="L773" s="241"/>
      <c r="M773" s="242" t="s">
        <v>19</v>
      </c>
      <c r="N773" s="243" t="s">
        <v>40</v>
      </c>
      <c r="O773" s="86"/>
      <c r="P773" s="223">
        <f>O773*H773</f>
        <v>0</v>
      </c>
      <c r="Q773" s="223">
        <v>0.00016000000000000001</v>
      </c>
      <c r="R773" s="223">
        <f>Q773*H773</f>
        <v>0.044372160000000008</v>
      </c>
      <c r="S773" s="223">
        <v>0</v>
      </c>
      <c r="T773" s="224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25" t="s">
        <v>330</v>
      </c>
      <c r="AT773" s="225" t="s">
        <v>198</v>
      </c>
      <c r="AU773" s="225" t="s">
        <v>78</v>
      </c>
      <c r="AY773" s="19" t="s">
        <v>149</v>
      </c>
      <c r="BE773" s="226">
        <f>IF(N773="základní",J773,0)</f>
        <v>0</v>
      </c>
      <c r="BF773" s="226">
        <f>IF(N773="snížená",J773,0)</f>
        <v>0</v>
      </c>
      <c r="BG773" s="226">
        <f>IF(N773="zákl. přenesená",J773,0)</f>
        <v>0</v>
      </c>
      <c r="BH773" s="226">
        <f>IF(N773="sníž. přenesená",J773,0)</f>
        <v>0</v>
      </c>
      <c r="BI773" s="226">
        <f>IF(N773="nulová",J773,0)</f>
        <v>0</v>
      </c>
      <c r="BJ773" s="19" t="s">
        <v>76</v>
      </c>
      <c r="BK773" s="226">
        <f>ROUND(I773*H773,2)</f>
        <v>0</v>
      </c>
      <c r="BL773" s="19" t="s">
        <v>286</v>
      </c>
      <c r="BM773" s="225" t="s">
        <v>1212</v>
      </c>
    </row>
    <row r="774" s="2" customFormat="1">
      <c r="A774" s="40"/>
      <c r="B774" s="41"/>
      <c r="C774" s="42"/>
      <c r="D774" s="227" t="s">
        <v>158</v>
      </c>
      <c r="E774" s="42"/>
      <c r="F774" s="228" t="s">
        <v>1211</v>
      </c>
      <c r="G774" s="42"/>
      <c r="H774" s="42"/>
      <c r="I774" s="229"/>
      <c r="J774" s="42"/>
      <c r="K774" s="42"/>
      <c r="L774" s="46"/>
      <c r="M774" s="230"/>
      <c r="N774" s="231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9" t="s">
        <v>158</v>
      </c>
      <c r="AU774" s="19" t="s">
        <v>78</v>
      </c>
    </row>
    <row r="775" s="14" customFormat="1">
      <c r="A775" s="14"/>
      <c r="B775" s="259"/>
      <c r="C775" s="260"/>
      <c r="D775" s="227" t="s">
        <v>438</v>
      </c>
      <c r="E775" s="261" t="s">
        <v>19</v>
      </c>
      <c r="F775" s="262" t="s">
        <v>897</v>
      </c>
      <c r="G775" s="260"/>
      <c r="H775" s="263">
        <v>264.12</v>
      </c>
      <c r="I775" s="264"/>
      <c r="J775" s="260"/>
      <c r="K775" s="260"/>
      <c r="L775" s="265"/>
      <c r="M775" s="266"/>
      <c r="N775" s="267"/>
      <c r="O775" s="267"/>
      <c r="P775" s="267"/>
      <c r="Q775" s="267"/>
      <c r="R775" s="267"/>
      <c r="S775" s="267"/>
      <c r="T775" s="26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9" t="s">
        <v>438</v>
      </c>
      <c r="AU775" s="269" t="s">
        <v>78</v>
      </c>
      <c r="AV775" s="14" t="s">
        <v>78</v>
      </c>
      <c r="AW775" s="14" t="s">
        <v>31</v>
      </c>
      <c r="AX775" s="14" t="s">
        <v>69</v>
      </c>
      <c r="AY775" s="269" t="s">
        <v>149</v>
      </c>
    </row>
    <row r="776" s="15" customFormat="1">
      <c r="A776" s="15"/>
      <c r="B776" s="270"/>
      <c r="C776" s="271"/>
      <c r="D776" s="227" t="s">
        <v>438</v>
      </c>
      <c r="E776" s="272" t="s">
        <v>19</v>
      </c>
      <c r="F776" s="273" t="s">
        <v>441</v>
      </c>
      <c r="G776" s="271"/>
      <c r="H776" s="274">
        <v>264.12</v>
      </c>
      <c r="I776" s="275"/>
      <c r="J776" s="271"/>
      <c r="K776" s="271"/>
      <c r="L776" s="276"/>
      <c r="M776" s="277"/>
      <c r="N776" s="278"/>
      <c r="O776" s="278"/>
      <c r="P776" s="278"/>
      <c r="Q776" s="278"/>
      <c r="R776" s="278"/>
      <c r="S776" s="278"/>
      <c r="T776" s="279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80" t="s">
        <v>438</v>
      </c>
      <c r="AU776" s="280" t="s">
        <v>78</v>
      </c>
      <c r="AV776" s="15" t="s">
        <v>166</v>
      </c>
      <c r="AW776" s="15" t="s">
        <v>31</v>
      </c>
      <c r="AX776" s="15" t="s">
        <v>69</v>
      </c>
      <c r="AY776" s="280" t="s">
        <v>149</v>
      </c>
    </row>
    <row r="777" s="14" customFormat="1">
      <c r="A777" s="14"/>
      <c r="B777" s="259"/>
      <c r="C777" s="260"/>
      <c r="D777" s="227" t="s">
        <v>438</v>
      </c>
      <c r="E777" s="261" t="s">
        <v>19</v>
      </c>
      <c r="F777" s="262" t="s">
        <v>1213</v>
      </c>
      <c r="G777" s="260"/>
      <c r="H777" s="263">
        <v>277.32600000000002</v>
      </c>
      <c r="I777" s="264"/>
      <c r="J777" s="260"/>
      <c r="K777" s="260"/>
      <c r="L777" s="265"/>
      <c r="M777" s="266"/>
      <c r="N777" s="267"/>
      <c r="O777" s="267"/>
      <c r="P777" s="267"/>
      <c r="Q777" s="267"/>
      <c r="R777" s="267"/>
      <c r="S777" s="267"/>
      <c r="T777" s="268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9" t="s">
        <v>438</v>
      </c>
      <c r="AU777" s="269" t="s">
        <v>78</v>
      </c>
      <c r="AV777" s="14" t="s">
        <v>78</v>
      </c>
      <c r="AW777" s="14" t="s">
        <v>31</v>
      </c>
      <c r="AX777" s="14" t="s">
        <v>76</v>
      </c>
      <c r="AY777" s="269" t="s">
        <v>149</v>
      </c>
    </row>
    <row r="778" s="2" customFormat="1" ht="24.15" customHeight="1">
      <c r="A778" s="40"/>
      <c r="B778" s="41"/>
      <c r="C778" s="214" t="s">
        <v>1214</v>
      </c>
      <c r="D778" s="214" t="s">
        <v>151</v>
      </c>
      <c r="E778" s="215" t="s">
        <v>1215</v>
      </c>
      <c r="F778" s="216" t="s">
        <v>1216</v>
      </c>
      <c r="G778" s="217" t="s">
        <v>181</v>
      </c>
      <c r="H778" s="218">
        <v>1.669</v>
      </c>
      <c r="I778" s="219"/>
      <c r="J778" s="220">
        <f>ROUND(I778*H778,2)</f>
        <v>0</v>
      </c>
      <c r="K778" s="216" t="s">
        <v>161</v>
      </c>
      <c r="L778" s="46"/>
      <c r="M778" s="221" t="s">
        <v>19</v>
      </c>
      <c r="N778" s="222" t="s">
        <v>40</v>
      </c>
      <c r="O778" s="86"/>
      <c r="P778" s="223">
        <f>O778*H778</f>
        <v>0</v>
      </c>
      <c r="Q778" s="223">
        <v>0</v>
      </c>
      <c r="R778" s="223">
        <f>Q778*H778</f>
        <v>0</v>
      </c>
      <c r="S778" s="223">
        <v>0</v>
      </c>
      <c r="T778" s="224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25" t="s">
        <v>286</v>
      </c>
      <c r="AT778" s="225" t="s">
        <v>151</v>
      </c>
      <c r="AU778" s="225" t="s">
        <v>78</v>
      </c>
      <c r="AY778" s="19" t="s">
        <v>149</v>
      </c>
      <c r="BE778" s="226">
        <f>IF(N778="základní",J778,0)</f>
        <v>0</v>
      </c>
      <c r="BF778" s="226">
        <f>IF(N778="snížená",J778,0)</f>
        <v>0</v>
      </c>
      <c r="BG778" s="226">
        <f>IF(N778="zákl. přenesená",J778,0)</f>
        <v>0</v>
      </c>
      <c r="BH778" s="226">
        <f>IF(N778="sníž. přenesená",J778,0)</f>
        <v>0</v>
      </c>
      <c r="BI778" s="226">
        <f>IF(N778="nulová",J778,0)</f>
        <v>0</v>
      </c>
      <c r="BJ778" s="19" t="s">
        <v>76</v>
      </c>
      <c r="BK778" s="226">
        <f>ROUND(I778*H778,2)</f>
        <v>0</v>
      </c>
      <c r="BL778" s="19" t="s">
        <v>286</v>
      </c>
      <c r="BM778" s="225" t="s">
        <v>1217</v>
      </c>
    </row>
    <row r="779" s="2" customFormat="1">
      <c r="A779" s="40"/>
      <c r="B779" s="41"/>
      <c r="C779" s="42"/>
      <c r="D779" s="227" t="s">
        <v>158</v>
      </c>
      <c r="E779" s="42"/>
      <c r="F779" s="228" t="s">
        <v>1218</v>
      </c>
      <c r="G779" s="42"/>
      <c r="H779" s="42"/>
      <c r="I779" s="229"/>
      <c r="J779" s="42"/>
      <c r="K779" s="42"/>
      <c r="L779" s="46"/>
      <c r="M779" s="230"/>
      <c r="N779" s="231"/>
      <c r="O779" s="86"/>
      <c r="P779" s="86"/>
      <c r="Q779" s="86"/>
      <c r="R779" s="86"/>
      <c r="S779" s="86"/>
      <c r="T779" s="87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T779" s="19" t="s">
        <v>158</v>
      </c>
      <c r="AU779" s="19" t="s">
        <v>78</v>
      </c>
    </row>
    <row r="780" s="2" customFormat="1">
      <c r="A780" s="40"/>
      <c r="B780" s="41"/>
      <c r="C780" s="42"/>
      <c r="D780" s="232" t="s">
        <v>164</v>
      </c>
      <c r="E780" s="42"/>
      <c r="F780" s="233" t="s">
        <v>1219</v>
      </c>
      <c r="G780" s="42"/>
      <c r="H780" s="42"/>
      <c r="I780" s="229"/>
      <c r="J780" s="42"/>
      <c r="K780" s="42"/>
      <c r="L780" s="46"/>
      <c r="M780" s="230"/>
      <c r="N780" s="231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164</v>
      </c>
      <c r="AU780" s="19" t="s">
        <v>78</v>
      </c>
    </row>
    <row r="781" s="2" customFormat="1" ht="24.15" customHeight="1">
      <c r="A781" s="40"/>
      <c r="B781" s="41"/>
      <c r="C781" s="214" t="s">
        <v>866</v>
      </c>
      <c r="D781" s="214" t="s">
        <v>151</v>
      </c>
      <c r="E781" s="215" t="s">
        <v>1220</v>
      </c>
      <c r="F781" s="216" t="s">
        <v>1221</v>
      </c>
      <c r="G781" s="217" t="s">
        <v>181</v>
      </c>
      <c r="H781" s="218">
        <v>1.669</v>
      </c>
      <c r="I781" s="219"/>
      <c r="J781" s="220">
        <f>ROUND(I781*H781,2)</f>
        <v>0</v>
      </c>
      <c r="K781" s="216" t="s">
        <v>161</v>
      </c>
      <c r="L781" s="46"/>
      <c r="M781" s="221" t="s">
        <v>19</v>
      </c>
      <c r="N781" s="222" t="s">
        <v>40</v>
      </c>
      <c r="O781" s="86"/>
      <c r="P781" s="223">
        <f>O781*H781</f>
        <v>0</v>
      </c>
      <c r="Q781" s="223">
        <v>0</v>
      </c>
      <c r="R781" s="223">
        <f>Q781*H781</f>
        <v>0</v>
      </c>
      <c r="S781" s="223">
        <v>0</v>
      </c>
      <c r="T781" s="224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5" t="s">
        <v>286</v>
      </c>
      <c r="AT781" s="225" t="s">
        <v>151</v>
      </c>
      <c r="AU781" s="225" t="s">
        <v>78</v>
      </c>
      <c r="AY781" s="19" t="s">
        <v>149</v>
      </c>
      <c r="BE781" s="226">
        <f>IF(N781="základní",J781,0)</f>
        <v>0</v>
      </c>
      <c r="BF781" s="226">
        <f>IF(N781="snížená",J781,0)</f>
        <v>0</v>
      </c>
      <c r="BG781" s="226">
        <f>IF(N781="zákl. přenesená",J781,0)</f>
        <v>0</v>
      </c>
      <c r="BH781" s="226">
        <f>IF(N781="sníž. přenesená",J781,0)</f>
        <v>0</v>
      </c>
      <c r="BI781" s="226">
        <f>IF(N781="nulová",J781,0)</f>
        <v>0</v>
      </c>
      <c r="BJ781" s="19" t="s">
        <v>76</v>
      </c>
      <c r="BK781" s="226">
        <f>ROUND(I781*H781,2)</f>
        <v>0</v>
      </c>
      <c r="BL781" s="19" t="s">
        <v>286</v>
      </c>
      <c r="BM781" s="225" t="s">
        <v>1222</v>
      </c>
    </row>
    <row r="782" s="2" customFormat="1">
      <c r="A782" s="40"/>
      <c r="B782" s="41"/>
      <c r="C782" s="42"/>
      <c r="D782" s="227" t="s">
        <v>158</v>
      </c>
      <c r="E782" s="42"/>
      <c r="F782" s="228" t="s">
        <v>1223</v>
      </c>
      <c r="G782" s="42"/>
      <c r="H782" s="42"/>
      <c r="I782" s="229"/>
      <c r="J782" s="42"/>
      <c r="K782" s="42"/>
      <c r="L782" s="46"/>
      <c r="M782" s="230"/>
      <c r="N782" s="231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158</v>
      </c>
      <c r="AU782" s="19" t="s">
        <v>78</v>
      </c>
    </row>
    <row r="783" s="2" customFormat="1">
      <c r="A783" s="40"/>
      <c r="B783" s="41"/>
      <c r="C783" s="42"/>
      <c r="D783" s="232" t="s">
        <v>164</v>
      </c>
      <c r="E783" s="42"/>
      <c r="F783" s="233" t="s">
        <v>1224</v>
      </c>
      <c r="G783" s="42"/>
      <c r="H783" s="42"/>
      <c r="I783" s="229"/>
      <c r="J783" s="42"/>
      <c r="K783" s="42"/>
      <c r="L783" s="46"/>
      <c r="M783" s="230"/>
      <c r="N783" s="231"/>
      <c r="O783" s="86"/>
      <c r="P783" s="86"/>
      <c r="Q783" s="86"/>
      <c r="R783" s="86"/>
      <c r="S783" s="86"/>
      <c r="T783" s="87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T783" s="19" t="s">
        <v>164</v>
      </c>
      <c r="AU783" s="19" t="s">
        <v>78</v>
      </c>
    </row>
    <row r="784" s="12" customFormat="1" ht="22.8" customHeight="1">
      <c r="A784" s="12"/>
      <c r="B784" s="198"/>
      <c r="C784" s="199"/>
      <c r="D784" s="200" t="s">
        <v>68</v>
      </c>
      <c r="E784" s="212" t="s">
        <v>394</v>
      </c>
      <c r="F784" s="212" t="s">
        <v>395</v>
      </c>
      <c r="G784" s="199"/>
      <c r="H784" s="199"/>
      <c r="I784" s="202"/>
      <c r="J784" s="213">
        <f>BK784</f>
        <v>0</v>
      </c>
      <c r="K784" s="199"/>
      <c r="L784" s="204"/>
      <c r="M784" s="205"/>
      <c r="N784" s="206"/>
      <c r="O784" s="206"/>
      <c r="P784" s="207">
        <f>SUM(P785:P788)</f>
        <v>0</v>
      </c>
      <c r="Q784" s="206"/>
      <c r="R784" s="207">
        <f>SUM(R785:R788)</f>
        <v>0</v>
      </c>
      <c r="S784" s="206"/>
      <c r="T784" s="208">
        <f>SUM(T785:T788)</f>
        <v>0.01218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09" t="s">
        <v>78</v>
      </c>
      <c r="AT784" s="210" t="s">
        <v>68</v>
      </c>
      <c r="AU784" s="210" t="s">
        <v>76</v>
      </c>
      <c r="AY784" s="209" t="s">
        <v>149</v>
      </c>
      <c r="BK784" s="211">
        <f>SUM(BK785:BK788)</f>
        <v>0</v>
      </c>
    </row>
    <row r="785" s="2" customFormat="1" ht="16.5" customHeight="1">
      <c r="A785" s="40"/>
      <c r="B785" s="41"/>
      <c r="C785" s="214" t="s">
        <v>512</v>
      </c>
      <c r="D785" s="214" t="s">
        <v>151</v>
      </c>
      <c r="E785" s="215" t="s">
        <v>1225</v>
      </c>
      <c r="F785" s="216" t="s">
        <v>1226</v>
      </c>
      <c r="G785" s="217" t="s">
        <v>238</v>
      </c>
      <c r="H785" s="218">
        <v>1</v>
      </c>
      <c r="I785" s="219"/>
      <c r="J785" s="220">
        <f>ROUND(I785*H785,2)</f>
        <v>0</v>
      </c>
      <c r="K785" s="216" t="s">
        <v>161</v>
      </c>
      <c r="L785" s="46"/>
      <c r="M785" s="221" t="s">
        <v>19</v>
      </c>
      <c r="N785" s="222" t="s">
        <v>40</v>
      </c>
      <c r="O785" s="86"/>
      <c r="P785" s="223">
        <f>O785*H785</f>
        <v>0</v>
      </c>
      <c r="Q785" s="223">
        <v>0</v>
      </c>
      <c r="R785" s="223">
        <f>Q785*H785</f>
        <v>0</v>
      </c>
      <c r="S785" s="223">
        <v>0.01218</v>
      </c>
      <c r="T785" s="224">
        <f>S785*H785</f>
        <v>0.01218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25" t="s">
        <v>286</v>
      </c>
      <c r="AT785" s="225" t="s">
        <v>151</v>
      </c>
      <c r="AU785" s="225" t="s">
        <v>78</v>
      </c>
      <c r="AY785" s="19" t="s">
        <v>149</v>
      </c>
      <c r="BE785" s="226">
        <f>IF(N785="základní",J785,0)</f>
        <v>0</v>
      </c>
      <c r="BF785" s="226">
        <f>IF(N785="snížená",J785,0)</f>
        <v>0</v>
      </c>
      <c r="BG785" s="226">
        <f>IF(N785="zákl. přenesená",J785,0)</f>
        <v>0</v>
      </c>
      <c r="BH785" s="226">
        <f>IF(N785="sníž. přenesená",J785,0)</f>
        <v>0</v>
      </c>
      <c r="BI785" s="226">
        <f>IF(N785="nulová",J785,0)</f>
        <v>0</v>
      </c>
      <c r="BJ785" s="19" t="s">
        <v>76</v>
      </c>
      <c r="BK785" s="226">
        <f>ROUND(I785*H785,2)</f>
        <v>0</v>
      </c>
      <c r="BL785" s="19" t="s">
        <v>286</v>
      </c>
      <c r="BM785" s="225" t="s">
        <v>1227</v>
      </c>
    </row>
    <row r="786" s="2" customFormat="1">
      <c r="A786" s="40"/>
      <c r="B786" s="41"/>
      <c r="C786" s="42"/>
      <c r="D786" s="227" t="s">
        <v>158</v>
      </c>
      <c r="E786" s="42"/>
      <c r="F786" s="228" t="s">
        <v>1228</v>
      </c>
      <c r="G786" s="42"/>
      <c r="H786" s="42"/>
      <c r="I786" s="229"/>
      <c r="J786" s="42"/>
      <c r="K786" s="42"/>
      <c r="L786" s="46"/>
      <c r="M786" s="230"/>
      <c r="N786" s="231"/>
      <c r="O786" s="86"/>
      <c r="P786" s="86"/>
      <c r="Q786" s="86"/>
      <c r="R786" s="86"/>
      <c r="S786" s="86"/>
      <c r="T786" s="87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9" t="s">
        <v>158</v>
      </c>
      <c r="AU786" s="19" t="s">
        <v>78</v>
      </c>
    </row>
    <row r="787" s="2" customFormat="1">
      <c r="A787" s="40"/>
      <c r="B787" s="41"/>
      <c r="C787" s="42"/>
      <c r="D787" s="232" t="s">
        <v>164</v>
      </c>
      <c r="E787" s="42"/>
      <c r="F787" s="233" t="s">
        <v>1229</v>
      </c>
      <c r="G787" s="42"/>
      <c r="H787" s="42"/>
      <c r="I787" s="229"/>
      <c r="J787" s="42"/>
      <c r="K787" s="42"/>
      <c r="L787" s="46"/>
      <c r="M787" s="230"/>
      <c r="N787" s="231"/>
      <c r="O787" s="86"/>
      <c r="P787" s="86"/>
      <c r="Q787" s="86"/>
      <c r="R787" s="86"/>
      <c r="S787" s="86"/>
      <c r="T787" s="87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T787" s="19" t="s">
        <v>164</v>
      </c>
      <c r="AU787" s="19" t="s">
        <v>78</v>
      </c>
    </row>
    <row r="788" s="14" customFormat="1">
      <c r="A788" s="14"/>
      <c r="B788" s="259"/>
      <c r="C788" s="260"/>
      <c r="D788" s="227" t="s">
        <v>438</v>
      </c>
      <c r="E788" s="261" t="s">
        <v>19</v>
      </c>
      <c r="F788" s="262" t="s">
        <v>76</v>
      </c>
      <c r="G788" s="260"/>
      <c r="H788" s="263">
        <v>1</v>
      </c>
      <c r="I788" s="264"/>
      <c r="J788" s="260"/>
      <c r="K788" s="260"/>
      <c r="L788" s="265"/>
      <c r="M788" s="266"/>
      <c r="N788" s="267"/>
      <c r="O788" s="267"/>
      <c r="P788" s="267"/>
      <c r="Q788" s="267"/>
      <c r="R788" s="267"/>
      <c r="S788" s="267"/>
      <c r="T788" s="268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9" t="s">
        <v>438</v>
      </c>
      <c r="AU788" s="269" t="s">
        <v>78</v>
      </c>
      <c r="AV788" s="14" t="s">
        <v>78</v>
      </c>
      <c r="AW788" s="14" t="s">
        <v>31</v>
      </c>
      <c r="AX788" s="14" t="s">
        <v>76</v>
      </c>
      <c r="AY788" s="269" t="s">
        <v>149</v>
      </c>
    </row>
    <row r="789" s="12" customFormat="1" ht="22.8" customHeight="1">
      <c r="A789" s="12"/>
      <c r="B789" s="198"/>
      <c r="C789" s="199"/>
      <c r="D789" s="200" t="s">
        <v>68</v>
      </c>
      <c r="E789" s="212" t="s">
        <v>1230</v>
      </c>
      <c r="F789" s="212" t="s">
        <v>1231</v>
      </c>
      <c r="G789" s="199"/>
      <c r="H789" s="199"/>
      <c r="I789" s="202"/>
      <c r="J789" s="213">
        <f>BK789</f>
        <v>0</v>
      </c>
      <c r="K789" s="199"/>
      <c r="L789" s="204"/>
      <c r="M789" s="205"/>
      <c r="N789" s="206"/>
      <c r="O789" s="206"/>
      <c r="P789" s="207">
        <f>SUM(P790:P801)</f>
        <v>0</v>
      </c>
      <c r="Q789" s="206"/>
      <c r="R789" s="207">
        <f>SUM(R790:R801)</f>
        <v>0</v>
      </c>
      <c r="S789" s="206"/>
      <c r="T789" s="208">
        <f>SUM(T790:T801)</f>
        <v>0.11612000000000002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09" t="s">
        <v>78</v>
      </c>
      <c r="AT789" s="210" t="s">
        <v>68</v>
      </c>
      <c r="AU789" s="210" t="s">
        <v>76</v>
      </c>
      <c r="AY789" s="209" t="s">
        <v>149</v>
      </c>
      <c r="BK789" s="211">
        <f>SUM(BK790:BK801)</f>
        <v>0</v>
      </c>
    </row>
    <row r="790" s="2" customFormat="1" ht="16.5" customHeight="1">
      <c r="A790" s="40"/>
      <c r="B790" s="41"/>
      <c r="C790" s="214" t="s">
        <v>1232</v>
      </c>
      <c r="D790" s="214" t="s">
        <v>151</v>
      </c>
      <c r="E790" s="215" t="s">
        <v>1233</v>
      </c>
      <c r="F790" s="216" t="s">
        <v>1234</v>
      </c>
      <c r="G790" s="217" t="s">
        <v>1235</v>
      </c>
      <c r="H790" s="218">
        <v>1</v>
      </c>
      <c r="I790" s="219"/>
      <c r="J790" s="220">
        <f>ROUND(I790*H790,2)</f>
        <v>0</v>
      </c>
      <c r="K790" s="216" t="s">
        <v>161</v>
      </c>
      <c r="L790" s="46"/>
      <c r="M790" s="221" t="s">
        <v>19</v>
      </c>
      <c r="N790" s="222" t="s">
        <v>40</v>
      </c>
      <c r="O790" s="86"/>
      <c r="P790" s="223">
        <f>O790*H790</f>
        <v>0</v>
      </c>
      <c r="Q790" s="223">
        <v>0</v>
      </c>
      <c r="R790" s="223">
        <f>Q790*H790</f>
        <v>0</v>
      </c>
      <c r="S790" s="223">
        <v>0.019460000000000002</v>
      </c>
      <c r="T790" s="224">
        <f>S790*H790</f>
        <v>0.019460000000000002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25" t="s">
        <v>286</v>
      </c>
      <c r="AT790" s="225" t="s">
        <v>151</v>
      </c>
      <c r="AU790" s="225" t="s">
        <v>78</v>
      </c>
      <c r="AY790" s="19" t="s">
        <v>149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19" t="s">
        <v>76</v>
      </c>
      <c r="BK790" s="226">
        <f>ROUND(I790*H790,2)</f>
        <v>0</v>
      </c>
      <c r="BL790" s="19" t="s">
        <v>286</v>
      </c>
      <c r="BM790" s="225" t="s">
        <v>1236</v>
      </c>
    </row>
    <row r="791" s="2" customFormat="1">
      <c r="A791" s="40"/>
      <c r="B791" s="41"/>
      <c r="C791" s="42"/>
      <c r="D791" s="227" t="s">
        <v>158</v>
      </c>
      <c r="E791" s="42"/>
      <c r="F791" s="228" t="s">
        <v>1237</v>
      </c>
      <c r="G791" s="42"/>
      <c r="H791" s="42"/>
      <c r="I791" s="229"/>
      <c r="J791" s="42"/>
      <c r="K791" s="42"/>
      <c r="L791" s="46"/>
      <c r="M791" s="230"/>
      <c r="N791" s="231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158</v>
      </c>
      <c r="AU791" s="19" t="s">
        <v>78</v>
      </c>
    </row>
    <row r="792" s="2" customFormat="1">
      <c r="A792" s="40"/>
      <c r="B792" s="41"/>
      <c r="C792" s="42"/>
      <c r="D792" s="232" t="s">
        <v>164</v>
      </c>
      <c r="E792" s="42"/>
      <c r="F792" s="233" t="s">
        <v>1238</v>
      </c>
      <c r="G792" s="42"/>
      <c r="H792" s="42"/>
      <c r="I792" s="229"/>
      <c r="J792" s="42"/>
      <c r="K792" s="42"/>
      <c r="L792" s="46"/>
      <c r="M792" s="230"/>
      <c r="N792" s="231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164</v>
      </c>
      <c r="AU792" s="19" t="s">
        <v>78</v>
      </c>
    </row>
    <row r="793" s="14" customFormat="1">
      <c r="A793" s="14"/>
      <c r="B793" s="259"/>
      <c r="C793" s="260"/>
      <c r="D793" s="227" t="s">
        <v>438</v>
      </c>
      <c r="E793" s="261" t="s">
        <v>19</v>
      </c>
      <c r="F793" s="262" t="s">
        <v>76</v>
      </c>
      <c r="G793" s="260"/>
      <c r="H793" s="263">
        <v>1</v>
      </c>
      <c r="I793" s="264"/>
      <c r="J793" s="260"/>
      <c r="K793" s="260"/>
      <c r="L793" s="265"/>
      <c r="M793" s="266"/>
      <c r="N793" s="267"/>
      <c r="O793" s="267"/>
      <c r="P793" s="267"/>
      <c r="Q793" s="267"/>
      <c r="R793" s="267"/>
      <c r="S793" s="267"/>
      <c r="T793" s="268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9" t="s">
        <v>438</v>
      </c>
      <c r="AU793" s="269" t="s">
        <v>78</v>
      </c>
      <c r="AV793" s="14" t="s">
        <v>78</v>
      </c>
      <c r="AW793" s="14" t="s">
        <v>31</v>
      </c>
      <c r="AX793" s="14" t="s">
        <v>76</v>
      </c>
      <c r="AY793" s="269" t="s">
        <v>149</v>
      </c>
    </row>
    <row r="794" s="2" customFormat="1" ht="16.5" customHeight="1">
      <c r="A794" s="40"/>
      <c r="B794" s="41"/>
      <c r="C794" s="214" t="s">
        <v>1239</v>
      </c>
      <c r="D794" s="214" t="s">
        <v>151</v>
      </c>
      <c r="E794" s="215" t="s">
        <v>1240</v>
      </c>
      <c r="F794" s="216" t="s">
        <v>1241</v>
      </c>
      <c r="G794" s="217" t="s">
        <v>1235</v>
      </c>
      <c r="H794" s="218">
        <v>1</v>
      </c>
      <c r="I794" s="219"/>
      <c r="J794" s="220">
        <f>ROUND(I794*H794,2)</f>
        <v>0</v>
      </c>
      <c r="K794" s="216" t="s">
        <v>161</v>
      </c>
      <c r="L794" s="46"/>
      <c r="M794" s="221" t="s">
        <v>19</v>
      </c>
      <c r="N794" s="222" t="s">
        <v>40</v>
      </c>
      <c r="O794" s="86"/>
      <c r="P794" s="223">
        <f>O794*H794</f>
        <v>0</v>
      </c>
      <c r="Q794" s="223">
        <v>0</v>
      </c>
      <c r="R794" s="223">
        <f>Q794*H794</f>
        <v>0</v>
      </c>
      <c r="S794" s="223">
        <v>0.095100000000000004</v>
      </c>
      <c r="T794" s="224">
        <f>S794*H794</f>
        <v>0.095100000000000004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25" t="s">
        <v>286</v>
      </c>
      <c r="AT794" s="225" t="s">
        <v>151</v>
      </c>
      <c r="AU794" s="225" t="s">
        <v>78</v>
      </c>
      <c r="AY794" s="19" t="s">
        <v>149</v>
      </c>
      <c r="BE794" s="226">
        <f>IF(N794="základní",J794,0)</f>
        <v>0</v>
      </c>
      <c r="BF794" s="226">
        <f>IF(N794="snížená",J794,0)</f>
        <v>0</v>
      </c>
      <c r="BG794" s="226">
        <f>IF(N794="zákl. přenesená",J794,0)</f>
        <v>0</v>
      </c>
      <c r="BH794" s="226">
        <f>IF(N794="sníž. přenesená",J794,0)</f>
        <v>0</v>
      </c>
      <c r="BI794" s="226">
        <f>IF(N794="nulová",J794,0)</f>
        <v>0</v>
      </c>
      <c r="BJ794" s="19" t="s">
        <v>76</v>
      </c>
      <c r="BK794" s="226">
        <f>ROUND(I794*H794,2)</f>
        <v>0</v>
      </c>
      <c r="BL794" s="19" t="s">
        <v>286</v>
      </c>
      <c r="BM794" s="225" t="s">
        <v>1242</v>
      </c>
    </row>
    <row r="795" s="2" customFormat="1">
      <c r="A795" s="40"/>
      <c r="B795" s="41"/>
      <c r="C795" s="42"/>
      <c r="D795" s="227" t="s">
        <v>158</v>
      </c>
      <c r="E795" s="42"/>
      <c r="F795" s="228" t="s">
        <v>1243</v>
      </c>
      <c r="G795" s="42"/>
      <c r="H795" s="42"/>
      <c r="I795" s="229"/>
      <c r="J795" s="42"/>
      <c r="K795" s="42"/>
      <c r="L795" s="46"/>
      <c r="M795" s="230"/>
      <c r="N795" s="231"/>
      <c r="O795" s="86"/>
      <c r="P795" s="86"/>
      <c r="Q795" s="86"/>
      <c r="R795" s="86"/>
      <c r="S795" s="86"/>
      <c r="T795" s="87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T795" s="19" t="s">
        <v>158</v>
      </c>
      <c r="AU795" s="19" t="s">
        <v>78</v>
      </c>
    </row>
    <row r="796" s="2" customFormat="1">
      <c r="A796" s="40"/>
      <c r="B796" s="41"/>
      <c r="C796" s="42"/>
      <c r="D796" s="232" t="s">
        <v>164</v>
      </c>
      <c r="E796" s="42"/>
      <c r="F796" s="233" t="s">
        <v>1244</v>
      </c>
      <c r="G796" s="42"/>
      <c r="H796" s="42"/>
      <c r="I796" s="229"/>
      <c r="J796" s="42"/>
      <c r="K796" s="42"/>
      <c r="L796" s="46"/>
      <c r="M796" s="230"/>
      <c r="N796" s="231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164</v>
      </c>
      <c r="AU796" s="19" t="s">
        <v>78</v>
      </c>
    </row>
    <row r="797" s="14" customFormat="1">
      <c r="A797" s="14"/>
      <c r="B797" s="259"/>
      <c r="C797" s="260"/>
      <c r="D797" s="227" t="s">
        <v>438</v>
      </c>
      <c r="E797" s="261" t="s">
        <v>19</v>
      </c>
      <c r="F797" s="262" t="s">
        <v>76</v>
      </c>
      <c r="G797" s="260"/>
      <c r="H797" s="263">
        <v>1</v>
      </c>
      <c r="I797" s="264"/>
      <c r="J797" s="260"/>
      <c r="K797" s="260"/>
      <c r="L797" s="265"/>
      <c r="M797" s="266"/>
      <c r="N797" s="267"/>
      <c r="O797" s="267"/>
      <c r="P797" s="267"/>
      <c r="Q797" s="267"/>
      <c r="R797" s="267"/>
      <c r="S797" s="267"/>
      <c r="T797" s="268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9" t="s">
        <v>438</v>
      </c>
      <c r="AU797" s="269" t="s">
        <v>78</v>
      </c>
      <c r="AV797" s="14" t="s">
        <v>78</v>
      </c>
      <c r="AW797" s="14" t="s">
        <v>31</v>
      </c>
      <c r="AX797" s="14" t="s">
        <v>76</v>
      </c>
      <c r="AY797" s="269" t="s">
        <v>149</v>
      </c>
    </row>
    <row r="798" s="2" customFormat="1" ht="16.5" customHeight="1">
      <c r="A798" s="40"/>
      <c r="B798" s="41"/>
      <c r="C798" s="214" t="s">
        <v>829</v>
      </c>
      <c r="D798" s="214" t="s">
        <v>151</v>
      </c>
      <c r="E798" s="215" t="s">
        <v>1245</v>
      </c>
      <c r="F798" s="216" t="s">
        <v>1246</v>
      </c>
      <c r="G798" s="217" t="s">
        <v>1235</v>
      </c>
      <c r="H798" s="218">
        <v>1</v>
      </c>
      <c r="I798" s="219"/>
      <c r="J798" s="220">
        <f>ROUND(I798*H798,2)</f>
        <v>0</v>
      </c>
      <c r="K798" s="216" t="s">
        <v>161</v>
      </c>
      <c r="L798" s="46"/>
      <c r="M798" s="221" t="s">
        <v>19</v>
      </c>
      <c r="N798" s="222" t="s">
        <v>40</v>
      </c>
      <c r="O798" s="86"/>
      <c r="P798" s="223">
        <f>O798*H798</f>
        <v>0</v>
      </c>
      <c r="Q798" s="223">
        <v>0</v>
      </c>
      <c r="R798" s="223">
        <f>Q798*H798</f>
        <v>0</v>
      </c>
      <c r="S798" s="223">
        <v>0.00156</v>
      </c>
      <c r="T798" s="224">
        <f>S798*H798</f>
        <v>0.00156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25" t="s">
        <v>286</v>
      </c>
      <c r="AT798" s="225" t="s">
        <v>151</v>
      </c>
      <c r="AU798" s="225" t="s">
        <v>78</v>
      </c>
      <c r="AY798" s="19" t="s">
        <v>149</v>
      </c>
      <c r="BE798" s="226">
        <f>IF(N798="základní",J798,0)</f>
        <v>0</v>
      </c>
      <c r="BF798" s="226">
        <f>IF(N798="snížená",J798,0)</f>
        <v>0</v>
      </c>
      <c r="BG798" s="226">
        <f>IF(N798="zákl. přenesená",J798,0)</f>
        <v>0</v>
      </c>
      <c r="BH798" s="226">
        <f>IF(N798="sníž. přenesená",J798,0)</f>
        <v>0</v>
      </c>
      <c r="BI798" s="226">
        <f>IF(N798="nulová",J798,0)</f>
        <v>0</v>
      </c>
      <c r="BJ798" s="19" t="s">
        <v>76</v>
      </c>
      <c r="BK798" s="226">
        <f>ROUND(I798*H798,2)</f>
        <v>0</v>
      </c>
      <c r="BL798" s="19" t="s">
        <v>286</v>
      </c>
      <c r="BM798" s="225" t="s">
        <v>1247</v>
      </c>
    </row>
    <row r="799" s="2" customFormat="1">
      <c r="A799" s="40"/>
      <c r="B799" s="41"/>
      <c r="C799" s="42"/>
      <c r="D799" s="227" t="s">
        <v>158</v>
      </c>
      <c r="E799" s="42"/>
      <c r="F799" s="228" t="s">
        <v>1248</v>
      </c>
      <c r="G799" s="42"/>
      <c r="H799" s="42"/>
      <c r="I799" s="229"/>
      <c r="J799" s="42"/>
      <c r="K799" s="42"/>
      <c r="L799" s="46"/>
      <c r="M799" s="230"/>
      <c r="N799" s="231"/>
      <c r="O799" s="86"/>
      <c r="P799" s="86"/>
      <c r="Q799" s="86"/>
      <c r="R799" s="86"/>
      <c r="S799" s="86"/>
      <c r="T799" s="87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T799" s="19" t="s">
        <v>158</v>
      </c>
      <c r="AU799" s="19" t="s">
        <v>78</v>
      </c>
    </row>
    <row r="800" s="2" customFormat="1">
      <c r="A800" s="40"/>
      <c r="B800" s="41"/>
      <c r="C800" s="42"/>
      <c r="D800" s="232" t="s">
        <v>164</v>
      </c>
      <c r="E800" s="42"/>
      <c r="F800" s="233" t="s">
        <v>1249</v>
      </c>
      <c r="G800" s="42"/>
      <c r="H800" s="42"/>
      <c r="I800" s="229"/>
      <c r="J800" s="42"/>
      <c r="K800" s="42"/>
      <c r="L800" s="46"/>
      <c r="M800" s="230"/>
      <c r="N800" s="231"/>
      <c r="O800" s="86"/>
      <c r="P800" s="86"/>
      <c r="Q800" s="86"/>
      <c r="R800" s="86"/>
      <c r="S800" s="86"/>
      <c r="T800" s="87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T800" s="19" t="s">
        <v>164</v>
      </c>
      <c r="AU800" s="19" t="s">
        <v>78</v>
      </c>
    </row>
    <row r="801" s="14" customFormat="1">
      <c r="A801" s="14"/>
      <c r="B801" s="259"/>
      <c r="C801" s="260"/>
      <c r="D801" s="227" t="s">
        <v>438</v>
      </c>
      <c r="E801" s="261" t="s">
        <v>19</v>
      </c>
      <c r="F801" s="262" t="s">
        <v>76</v>
      </c>
      <c r="G801" s="260"/>
      <c r="H801" s="263">
        <v>1</v>
      </c>
      <c r="I801" s="264"/>
      <c r="J801" s="260"/>
      <c r="K801" s="260"/>
      <c r="L801" s="265"/>
      <c r="M801" s="266"/>
      <c r="N801" s="267"/>
      <c r="O801" s="267"/>
      <c r="P801" s="267"/>
      <c r="Q801" s="267"/>
      <c r="R801" s="267"/>
      <c r="S801" s="267"/>
      <c r="T801" s="268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9" t="s">
        <v>438</v>
      </c>
      <c r="AU801" s="269" t="s">
        <v>78</v>
      </c>
      <c r="AV801" s="14" t="s">
        <v>78</v>
      </c>
      <c r="AW801" s="14" t="s">
        <v>31</v>
      </c>
      <c r="AX801" s="14" t="s">
        <v>76</v>
      </c>
      <c r="AY801" s="269" t="s">
        <v>149</v>
      </c>
    </row>
    <row r="802" s="12" customFormat="1" ht="22.8" customHeight="1">
      <c r="A802" s="12"/>
      <c r="B802" s="198"/>
      <c r="C802" s="199"/>
      <c r="D802" s="200" t="s">
        <v>68</v>
      </c>
      <c r="E802" s="212" t="s">
        <v>1250</v>
      </c>
      <c r="F802" s="212" t="s">
        <v>1251</v>
      </c>
      <c r="G802" s="199"/>
      <c r="H802" s="199"/>
      <c r="I802" s="202"/>
      <c r="J802" s="213">
        <f>BK802</f>
        <v>0</v>
      </c>
      <c r="K802" s="199"/>
      <c r="L802" s="204"/>
      <c r="M802" s="205"/>
      <c r="N802" s="206"/>
      <c r="O802" s="206"/>
      <c r="P802" s="207">
        <f>SUM(P803:P984)</f>
        <v>0</v>
      </c>
      <c r="Q802" s="206"/>
      <c r="R802" s="207">
        <f>SUM(R803:R984)</f>
        <v>9.8162115000000014</v>
      </c>
      <c r="S802" s="206"/>
      <c r="T802" s="208">
        <f>SUM(T803:T984)</f>
        <v>11.7006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09" t="s">
        <v>78</v>
      </c>
      <c r="AT802" s="210" t="s">
        <v>68</v>
      </c>
      <c r="AU802" s="210" t="s">
        <v>76</v>
      </c>
      <c r="AY802" s="209" t="s">
        <v>149</v>
      </c>
      <c r="BK802" s="211">
        <f>SUM(BK803:BK984)</f>
        <v>0</v>
      </c>
    </row>
    <row r="803" s="2" customFormat="1" ht="37.8" customHeight="1">
      <c r="A803" s="40"/>
      <c r="B803" s="41"/>
      <c r="C803" s="214" t="s">
        <v>872</v>
      </c>
      <c r="D803" s="214" t="s">
        <v>151</v>
      </c>
      <c r="E803" s="215" t="s">
        <v>1252</v>
      </c>
      <c r="F803" s="216" t="s">
        <v>1253</v>
      </c>
      <c r="G803" s="217" t="s">
        <v>238</v>
      </c>
      <c r="H803" s="218">
        <v>58</v>
      </c>
      <c r="I803" s="219"/>
      <c r="J803" s="220">
        <f>ROUND(I803*H803,2)</f>
        <v>0</v>
      </c>
      <c r="K803" s="216" t="s">
        <v>161</v>
      </c>
      <c r="L803" s="46"/>
      <c r="M803" s="221" t="s">
        <v>19</v>
      </c>
      <c r="N803" s="222" t="s">
        <v>40</v>
      </c>
      <c r="O803" s="86"/>
      <c r="P803" s="223">
        <f>O803*H803</f>
        <v>0</v>
      </c>
      <c r="Q803" s="223">
        <v>0</v>
      </c>
      <c r="R803" s="223">
        <f>Q803*H803</f>
        <v>0</v>
      </c>
      <c r="S803" s="223">
        <v>0</v>
      </c>
      <c r="T803" s="224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25" t="s">
        <v>286</v>
      </c>
      <c r="AT803" s="225" t="s">
        <v>151</v>
      </c>
      <c r="AU803" s="225" t="s">
        <v>78</v>
      </c>
      <c r="AY803" s="19" t="s">
        <v>149</v>
      </c>
      <c r="BE803" s="226">
        <f>IF(N803="základní",J803,0)</f>
        <v>0</v>
      </c>
      <c r="BF803" s="226">
        <f>IF(N803="snížená",J803,0)</f>
        <v>0</v>
      </c>
      <c r="BG803" s="226">
        <f>IF(N803="zákl. přenesená",J803,0)</f>
        <v>0</v>
      </c>
      <c r="BH803" s="226">
        <f>IF(N803="sníž. přenesená",J803,0)</f>
        <v>0</v>
      </c>
      <c r="BI803" s="226">
        <f>IF(N803="nulová",J803,0)</f>
        <v>0</v>
      </c>
      <c r="BJ803" s="19" t="s">
        <v>76</v>
      </c>
      <c r="BK803" s="226">
        <f>ROUND(I803*H803,2)</f>
        <v>0</v>
      </c>
      <c r="BL803" s="19" t="s">
        <v>286</v>
      </c>
      <c r="BM803" s="225" t="s">
        <v>1254</v>
      </c>
    </row>
    <row r="804" s="2" customFormat="1">
      <c r="A804" s="40"/>
      <c r="B804" s="41"/>
      <c r="C804" s="42"/>
      <c r="D804" s="227" t="s">
        <v>158</v>
      </c>
      <c r="E804" s="42"/>
      <c r="F804" s="228" t="s">
        <v>1255</v>
      </c>
      <c r="G804" s="42"/>
      <c r="H804" s="42"/>
      <c r="I804" s="229"/>
      <c r="J804" s="42"/>
      <c r="K804" s="42"/>
      <c r="L804" s="46"/>
      <c r="M804" s="230"/>
      <c r="N804" s="231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158</v>
      </c>
      <c r="AU804" s="19" t="s">
        <v>78</v>
      </c>
    </row>
    <row r="805" s="2" customFormat="1">
      <c r="A805" s="40"/>
      <c r="B805" s="41"/>
      <c r="C805" s="42"/>
      <c r="D805" s="232" t="s">
        <v>164</v>
      </c>
      <c r="E805" s="42"/>
      <c r="F805" s="233" t="s">
        <v>1256</v>
      </c>
      <c r="G805" s="42"/>
      <c r="H805" s="42"/>
      <c r="I805" s="229"/>
      <c r="J805" s="42"/>
      <c r="K805" s="42"/>
      <c r="L805" s="46"/>
      <c r="M805" s="230"/>
      <c r="N805" s="231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164</v>
      </c>
      <c r="AU805" s="19" t="s">
        <v>78</v>
      </c>
    </row>
    <row r="806" s="14" customFormat="1">
      <c r="A806" s="14"/>
      <c r="B806" s="259"/>
      <c r="C806" s="260"/>
      <c r="D806" s="227" t="s">
        <v>438</v>
      </c>
      <c r="E806" s="261" t="s">
        <v>19</v>
      </c>
      <c r="F806" s="262" t="s">
        <v>1257</v>
      </c>
      <c r="G806" s="260"/>
      <c r="H806" s="263">
        <v>58</v>
      </c>
      <c r="I806" s="264"/>
      <c r="J806" s="260"/>
      <c r="K806" s="260"/>
      <c r="L806" s="265"/>
      <c r="M806" s="266"/>
      <c r="N806" s="267"/>
      <c r="O806" s="267"/>
      <c r="P806" s="267"/>
      <c r="Q806" s="267"/>
      <c r="R806" s="267"/>
      <c r="S806" s="267"/>
      <c r="T806" s="268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9" t="s">
        <v>438</v>
      </c>
      <c r="AU806" s="269" t="s">
        <v>78</v>
      </c>
      <c r="AV806" s="14" t="s">
        <v>78</v>
      </c>
      <c r="AW806" s="14" t="s">
        <v>31</v>
      </c>
      <c r="AX806" s="14" t="s">
        <v>69</v>
      </c>
      <c r="AY806" s="269" t="s">
        <v>149</v>
      </c>
    </row>
    <row r="807" s="15" customFormat="1">
      <c r="A807" s="15"/>
      <c r="B807" s="270"/>
      <c r="C807" s="271"/>
      <c r="D807" s="227" t="s">
        <v>438</v>
      </c>
      <c r="E807" s="272" t="s">
        <v>19</v>
      </c>
      <c r="F807" s="273" t="s">
        <v>441</v>
      </c>
      <c r="G807" s="271"/>
      <c r="H807" s="274">
        <v>58</v>
      </c>
      <c r="I807" s="275"/>
      <c r="J807" s="271"/>
      <c r="K807" s="271"/>
      <c r="L807" s="276"/>
      <c r="M807" s="277"/>
      <c r="N807" s="278"/>
      <c r="O807" s="278"/>
      <c r="P807" s="278"/>
      <c r="Q807" s="278"/>
      <c r="R807" s="278"/>
      <c r="S807" s="278"/>
      <c r="T807" s="279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80" t="s">
        <v>438</v>
      </c>
      <c r="AU807" s="280" t="s">
        <v>78</v>
      </c>
      <c r="AV807" s="15" t="s">
        <v>166</v>
      </c>
      <c r="AW807" s="15" t="s">
        <v>31</v>
      </c>
      <c r="AX807" s="15" t="s">
        <v>76</v>
      </c>
      <c r="AY807" s="280" t="s">
        <v>149</v>
      </c>
    </row>
    <row r="808" s="2" customFormat="1" ht="24.15" customHeight="1">
      <c r="A808" s="40"/>
      <c r="B808" s="41"/>
      <c r="C808" s="214" t="s">
        <v>898</v>
      </c>
      <c r="D808" s="214" t="s">
        <v>151</v>
      </c>
      <c r="E808" s="215" t="s">
        <v>1258</v>
      </c>
      <c r="F808" s="216" t="s">
        <v>1259</v>
      </c>
      <c r="G808" s="217" t="s">
        <v>228</v>
      </c>
      <c r="H808" s="218">
        <v>136.80000000000001</v>
      </c>
      <c r="I808" s="219"/>
      <c r="J808" s="220">
        <f>ROUND(I808*H808,2)</f>
        <v>0</v>
      </c>
      <c r="K808" s="216" t="s">
        <v>161</v>
      </c>
      <c r="L808" s="46"/>
      <c r="M808" s="221" t="s">
        <v>19</v>
      </c>
      <c r="N808" s="222" t="s">
        <v>40</v>
      </c>
      <c r="O808" s="86"/>
      <c r="P808" s="223">
        <f>O808*H808</f>
        <v>0</v>
      </c>
      <c r="Q808" s="223">
        <v>0</v>
      </c>
      <c r="R808" s="223">
        <f>Q808*H808</f>
        <v>0</v>
      </c>
      <c r="S808" s="223">
        <v>0.014</v>
      </c>
      <c r="T808" s="224">
        <f>S808*H808</f>
        <v>1.9152000000000002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25" t="s">
        <v>286</v>
      </c>
      <c r="AT808" s="225" t="s">
        <v>151</v>
      </c>
      <c r="AU808" s="225" t="s">
        <v>78</v>
      </c>
      <c r="AY808" s="19" t="s">
        <v>149</v>
      </c>
      <c r="BE808" s="226">
        <f>IF(N808="základní",J808,0)</f>
        <v>0</v>
      </c>
      <c r="BF808" s="226">
        <f>IF(N808="snížená",J808,0)</f>
        <v>0</v>
      </c>
      <c r="BG808" s="226">
        <f>IF(N808="zákl. přenesená",J808,0)</f>
        <v>0</v>
      </c>
      <c r="BH808" s="226">
        <f>IF(N808="sníž. přenesená",J808,0)</f>
        <v>0</v>
      </c>
      <c r="BI808" s="226">
        <f>IF(N808="nulová",J808,0)</f>
        <v>0</v>
      </c>
      <c r="BJ808" s="19" t="s">
        <v>76</v>
      </c>
      <c r="BK808" s="226">
        <f>ROUND(I808*H808,2)</f>
        <v>0</v>
      </c>
      <c r="BL808" s="19" t="s">
        <v>286</v>
      </c>
      <c r="BM808" s="225" t="s">
        <v>1260</v>
      </c>
    </row>
    <row r="809" s="2" customFormat="1">
      <c r="A809" s="40"/>
      <c r="B809" s="41"/>
      <c r="C809" s="42"/>
      <c r="D809" s="227" t="s">
        <v>158</v>
      </c>
      <c r="E809" s="42"/>
      <c r="F809" s="228" t="s">
        <v>1261</v>
      </c>
      <c r="G809" s="42"/>
      <c r="H809" s="42"/>
      <c r="I809" s="229"/>
      <c r="J809" s="42"/>
      <c r="K809" s="42"/>
      <c r="L809" s="46"/>
      <c r="M809" s="230"/>
      <c r="N809" s="231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158</v>
      </c>
      <c r="AU809" s="19" t="s">
        <v>78</v>
      </c>
    </row>
    <row r="810" s="2" customFormat="1">
      <c r="A810" s="40"/>
      <c r="B810" s="41"/>
      <c r="C810" s="42"/>
      <c r="D810" s="232" t="s">
        <v>164</v>
      </c>
      <c r="E810" s="42"/>
      <c r="F810" s="233" t="s">
        <v>1262</v>
      </c>
      <c r="G810" s="42"/>
      <c r="H810" s="42"/>
      <c r="I810" s="229"/>
      <c r="J810" s="42"/>
      <c r="K810" s="42"/>
      <c r="L810" s="46"/>
      <c r="M810" s="230"/>
      <c r="N810" s="231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164</v>
      </c>
      <c r="AU810" s="19" t="s">
        <v>78</v>
      </c>
    </row>
    <row r="811" s="13" customFormat="1">
      <c r="A811" s="13"/>
      <c r="B811" s="249"/>
      <c r="C811" s="250"/>
      <c r="D811" s="227" t="s">
        <v>438</v>
      </c>
      <c r="E811" s="251" t="s">
        <v>19</v>
      </c>
      <c r="F811" s="252" t="s">
        <v>1263</v>
      </c>
      <c r="G811" s="250"/>
      <c r="H811" s="251" t="s">
        <v>19</v>
      </c>
      <c r="I811" s="253"/>
      <c r="J811" s="250"/>
      <c r="K811" s="250"/>
      <c r="L811" s="254"/>
      <c r="M811" s="255"/>
      <c r="N811" s="256"/>
      <c r="O811" s="256"/>
      <c r="P811" s="256"/>
      <c r="Q811" s="256"/>
      <c r="R811" s="256"/>
      <c r="S811" s="256"/>
      <c r="T811" s="257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8" t="s">
        <v>438</v>
      </c>
      <c r="AU811" s="258" t="s">
        <v>78</v>
      </c>
      <c r="AV811" s="13" t="s">
        <v>76</v>
      </c>
      <c r="AW811" s="13" t="s">
        <v>31</v>
      </c>
      <c r="AX811" s="13" t="s">
        <v>69</v>
      </c>
      <c r="AY811" s="258" t="s">
        <v>149</v>
      </c>
    </row>
    <row r="812" s="14" customFormat="1">
      <c r="A812" s="14"/>
      <c r="B812" s="259"/>
      <c r="C812" s="260"/>
      <c r="D812" s="227" t="s">
        <v>438</v>
      </c>
      <c r="E812" s="261" t="s">
        <v>19</v>
      </c>
      <c r="F812" s="262" t="s">
        <v>1264</v>
      </c>
      <c r="G812" s="260"/>
      <c r="H812" s="263">
        <v>394.39999999999998</v>
      </c>
      <c r="I812" s="264"/>
      <c r="J812" s="260"/>
      <c r="K812" s="260"/>
      <c r="L812" s="265"/>
      <c r="M812" s="266"/>
      <c r="N812" s="267"/>
      <c r="O812" s="267"/>
      <c r="P812" s="267"/>
      <c r="Q812" s="267"/>
      <c r="R812" s="267"/>
      <c r="S812" s="267"/>
      <c r="T812" s="268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9" t="s">
        <v>438</v>
      </c>
      <c r="AU812" s="269" t="s">
        <v>78</v>
      </c>
      <c r="AV812" s="14" t="s">
        <v>78</v>
      </c>
      <c r="AW812" s="14" t="s">
        <v>31</v>
      </c>
      <c r="AX812" s="14" t="s">
        <v>69</v>
      </c>
      <c r="AY812" s="269" t="s">
        <v>149</v>
      </c>
    </row>
    <row r="813" s="15" customFormat="1">
      <c r="A813" s="15"/>
      <c r="B813" s="270"/>
      <c r="C813" s="271"/>
      <c r="D813" s="227" t="s">
        <v>438</v>
      </c>
      <c r="E813" s="272" t="s">
        <v>19</v>
      </c>
      <c r="F813" s="273" t="s">
        <v>441</v>
      </c>
      <c r="G813" s="271"/>
      <c r="H813" s="274">
        <v>394.39999999999998</v>
      </c>
      <c r="I813" s="275"/>
      <c r="J813" s="271"/>
      <c r="K813" s="271"/>
      <c r="L813" s="276"/>
      <c r="M813" s="277"/>
      <c r="N813" s="278"/>
      <c r="O813" s="278"/>
      <c r="P813" s="278"/>
      <c r="Q813" s="278"/>
      <c r="R813" s="278"/>
      <c r="S813" s="278"/>
      <c r="T813" s="279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80" t="s">
        <v>438</v>
      </c>
      <c r="AU813" s="280" t="s">
        <v>78</v>
      </c>
      <c r="AV813" s="15" t="s">
        <v>166</v>
      </c>
      <c r="AW813" s="15" t="s">
        <v>31</v>
      </c>
      <c r="AX813" s="15" t="s">
        <v>69</v>
      </c>
      <c r="AY813" s="280" t="s">
        <v>149</v>
      </c>
    </row>
    <row r="814" s="14" customFormat="1">
      <c r="A814" s="14"/>
      <c r="B814" s="259"/>
      <c r="C814" s="260"/>
      <c r="D814" s="227" t="s">
        <v>438</v>
      </c>
      <c r="E814" s="261" t="s">
        <v>19</v>
      </c>
      <c r="F814" s="262" t="s">
        <v>1265</v>
      </c>
      <c r="G814" s="260"/>
      <c r="H814" s="263">
        <v>47.600000000000001</v>
      </c>
      <c r="I814" s="264"/>
      <c r="J814" s="260"/>
      <c r="K814" s="260"/>
      <c r="L814" s="265"/>
      <c r="M814" s="266"/>
      <c r="N814" s="267"/>
      <c r="O814" s="267"/>
      <c r="P814" s="267"/>
      <c r="Q814" s="267"/>
      <c r="R814" s="267"/>
      <c r="S814" s="267"/>
      <c r="T814" s="268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9" t="s">
        <v>438</v>
      </c>
      <c r="AU814" s="269" t="s">
        <v>78</v>
      </c>
      <c r="AV814" s="14" t="s">
        <v>78</v>
      </c>
      <c r="AW814" s="14" t="s">
        <v>31</v>
      </c>
      <c r="AX814" s="14" t="s">
        <v>69</v>
      </c>
      <c r="AY814" s="269" t="s">
        <v>149</v>
      </c>
    </row>
    <row r="815" s="15" customFormat="1">
      <c r="A815" s="15"/>
      <c r="B815" s="270"/>
      <c r="C815" s="271"/>
      <c r="D815" s="227" t="s">
        <v>438</v>
      </c>
      <c r="E815" s="272" t="s">
        <v>19</v>
      </c>
      <c r="F815" s="273" t="s">
        <v>441</v>
      </c>
      <c r="G815" s="271"/>
      <c r="H815" s="274">
        <v>47.600000000000001</v>
      </c>
      <c r="I815" s="275"/>
      <c r="J815" s="271"/>
      <c r="K815" s="271"/>
      <c r="L815" s="276"/>
      <c r="M815" s="277"/>
      <c r="N815" s="278"/>
      <c r="O815" s="278"/>
      <c r="P815" s="278"/>
      <c r="Q815" s="278"/>
      <c r="R815" s="278"/>
      <c r="S815" s="278"/>
      <c r="T815" s="279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80" t="s">
        <v>438</v>
      </c>
      <c r="AU815" s="280" t="s">
        <v>78</v>
      </c>
      <c r="AV815" s="15" t="s">
        <v>166</v>
      </c>
      <c r="AW815" s="15" t="s">
        <v>31</v>
      </c>
      <c r="AX815" s="15" t="s">
        <v>69</v>
      </c>
      <c r="AY815" s="280" t="s">
        <v>149</v>
      </c>
    </row>
    <row r="816" s="14" customFormat="1">
      <c r="A816" s="14"/>
      <c r="B816" s="259"/>
      <c r="C816" s="260"/>
      <c r="D816" s="227" t="s">
        <v>438</v>
      </c>
      <c r="E816" s="261" t="s">
        <v>19</v>
      </c>
      <c r="F816" s="262" t="s">
        <v>1266</v>
      </c>
      <c r="G816" s="260"/>
      <c r="H816" s="263">
        <v>14</v>
      </c>
      <c r="I816" s="264"/>
      <c r="J816" s="260"/>
      <c r="K816" s="260"/>
      <c r="L816" s="265"/>
      <c r="M816" s="266"/>
      <c r="N816" s="267"/>
      <c r="O816" s="267"/>
      <c r="P816" s="267"/>
      <c r="Q816" s="267"/>
      <c r="R816" s="267"/>
      <c r="S816" s="267"/>
      <c r="T816" s="268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9" t="s">
        <v>438</v>
      </c>
      <c r="AU816" s="269" t="s">
        <v>78</v>
      </c>
      <c r="AV816" s="14" t="s">
        <v>78</v>
      </c>
      <c r="AW816" s="14" t="s">
        <v>31</v>
      </c>
      <c r="AX816" s="14" t="s">
        <v>69</v>
      </c>
      <c r="AY816" s="269" t="s">
        <v>149</v>
      </c>
    </row>
    <row r="817" s="15" customFormat="1">
      <c r="A817" s="15"/>
      <c r="B817" s="270"/>
      <c r="C817" s="271"/>
      <c r="D817" s="227" t="s">
        <v>438</v>
      </c>
      <c r="E817" s="272" t="s">
        <v>19</v>
      </c>
      <c r="F817" s="273" t="s">
        <v>441</v>
      </c>
      <c r="G817" s="271"/>
      <c r="H817" s="274">
        <v>14</v>
      </c>
      <c r="I817" s="275"/>
      <c r="J817" s="271"/>
      <c r="K817" s="271"/>
      <c r="L817" s="276"/>
      <c r="M817" s="277"/>
      <c r="N817" s="278"/>
      <c r="O817" s="278"/>
      <c r="P817" s="278"/>
      <c r="Q817" s="278"/>
      <c r="R817" s="278"/>
      <c r="S817" s="278"/>
      <c r="T817" s="279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80" t="s">
        <v>438</v>
      </c>
      <c r="AU817" s="280" t="s">
        <v>78</v>
      </c>
      <c r="AV817" s="15" t="s">
        <v>166</v>
      </c>
      <c r="AW817" s="15" t="s">
        <v>31</v>
      </c>
      <c r="AX817" s="15" t="s">
        <v>69</v>
      </c>
      <c r="AY817" s="280" t="s">
        <v>149</v>
      </c>
    </row>
    <row r="818" s="16" customFormat="1">
      <c r="A818" s="16"/>
      <c r="B818" s="281"/>
      <c r="C818" s="282"/>
      <c r="D818" s="227" t="s">
        <v>438</v>
      </c>
      <c r="E818" s="283" t="s">
        <v>19</v>
      </c>
      <c r="F818" s="284" t="s">
        <v>446</v>
      </c>
      <c r="G818" s="282"/>
      <c r="H818" s="285">
        <v>456</v>
      </c>
      <c r="I818" s="286"/>
      <c r="J818" s="282"/>
      <c r="K818" s="282"/>
      <c r="L818" s="287"/>
      <c r="M818" s="288"/>
      <c r="N818" s="289"/>
      <c r="O818" s="289"/>
      <c r="P818" s="289"/>
      <c r="Q818" s="289"/>
      <c r="R818" s="289"/>
      <c r="S818" s="289"/>
      <c r="T818" s="290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291" t="s">
        <v>438</v>
      </c>
      <c r="AU818" s="291" t="s">
        <v>78</v>
      </c>
      <c r="AV818" s="16" t="s">
        <v>156</v>
      </c>
      <c r="AW818" s="16" t="s">
        <v>31</v>
      </c>
      <c r="AX818" s="16" t="s">
        <v>69</v>
      </c>
      <c r="AY818" s="291" t="s">
        <v>149</v>
      </c>
    </row>
    <row r="819" s="14" customFormat="1">
      <c r="A819" s="14"/>
      <c r="B819" s="259"/>
      <c r="C819" s="260"/>
      <c r="D819" s="227" t="s">
        <v>438</v>
      </c>
      <c r="E819" s="261" t="s">
        <v>19</v>
      </c>
      <c r="F819" s="262" t="s">
        <v>1267</v>
      </c>
      <c r="G819" s="260"/>
      <c r="H819" s="263">
        <v>136.80000000000001</v>
      </c>
      <c r="I819" s="264"/>
      <c r="J819" s="260"/>
      <c r="K819" s="260"/>
      <c r="L819" s="265"/>
      <c r="M819" s="266"/>
      <c r="N819" s="267"/>
      <c r="O819" s="267"/>
      <c r="P819" s="267"/>
      <c r="Q819" s="267"/>
      <c r="R819" s="267"/>
      <c r="S819" s="267"/>
      <c r="T819" s="268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9" t="s">
        <v>438</v>
      </c>
      <c r="AU819" s="269" t="s">
        <v>78</v>
      </c>
      <c r="AV819" s="14" t="s">
        <v>78</v>
      </c>
      <c r="AW819" s="14" t="s">
        <v>31</v>
      </c>
      <c r="AX819" s="14" t="s">
        <v>76</v>
      </c>
      <c r="AY819" s="269" t="s">
        <v>149</v>
      </c>
    </row>
    <row r="820" s="2" customFormat="1" ht="24.15" customHeight="1">
      <c r="A820" s="40"/>
      <c r="B820" s="41"/>
      <c r="C820" s="214" t="s">
        <v>941</v>
      </c>
      <c r="D820" s="214" t="s">
        <v>151</v>
      </c>
      <c r="E820" s="215" t="s">
        <v>1268</v>
      </c>
      <c r="F820" s="216" t="s">
        <v>1269</v>
      </c>
      <c r="G820" s="217" t="s">
        <v>228</v>
      </c>
      <c r="H820" s="218">
        <v>49.350000000000001</v>
      </c>
      <c r="I820" s="219"/>
      <c r="J820" s="220">
        <f>ROUND(I820*H820,2)</f>
        <v>0</v>
      </c>
      <c r="K820" s="216" t="s">
        <v>161</v>
      </c>
      <c r="L820" s="46"/>
      <c r="M820" s="221" t="s">
        <v>19</v>
      </c>
      <c r="N820" s="222" t="s">
        <v>40</v>
      </c>
      <c r="O820" s="86"/>
      <c r="P820" s="223">
        <f>O820*H820</f>
        <v>0</v>
      </c>
      <c r="Q820" s="223">
        <v>0</v>
      </c>
      <c r="R820" s="223">
        <f>Q820*H820</f>
        <v>0</v>
      </c>
      <c r="S820" s="223">
        <v>0.024</v>
      </c>
      <c r="T820" s="224">
        <f>S820*H820</f>
        <v>1.1844000000000001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25" t="s">
        <v>286</v>
      </c>
      <c r="AT820" s="225" t="s">
        <v>151</v>
      </c>
      <c r="AU820" s="225" t="s">
        <v>78</v>
      </c>
      <c r="AY820" s="19" t="s">
        <v>149</v>
      </c>
      <c r="BE820" s="226">
        <f>IF(N820="základní",J820,0)</f>
        <v>0</v>
      </c>
      <c r="BF820" s="226">
        <f>IF(N820="snížená",J820,0)</f>
        <v>0</v>
      </c>
      <c r="BG820" s="226">
        <f>IF(N820="zákl. přenesená",J820,0)</f>
        <v>0</v>
      </c>
      <c r="BH820" s="226">
        <f>IF(N820="sníž. přenesená",J820,0)</f>
        <v>0</v>
      </c>
      <c r="BI820" s="226">
        <f>IF(N820="nulová",J820,0)</f>
        <v>0</v>
      </c>
      <c r="BJ820" s="19" t="s">
        <v>76</v>
      </c>
      <c r="BK820" s="226">
        <f>ROUND(I820*H820,2)</f>
        <v>0</v>
      </c>
      <c r="BL820" s="19" t="s">
        <v>286</v>
      </c>
      <c r="BM820" s="225" t="s">
        <v>1270</v>
      </c>
    </row>
    <row r="821" s="2" customFormat="1">
      <c r="A821" s="40"/>
      <c r="B821" s="41"/>
      <c r="C821" s="42"/>
      <c r="D821" s="227" t="s">
        <v>158</v>
      </c>
      <c r="E821" s="42"/>
      <c r="F821" s="228" t="s">
        <v>1271</v>
      </c>
      <c r="G821" s="42"/>
      <c r="H821" s="42"/>
      <c r="I821" s="229"/>
      <c r="J821" s="42"/>
      <c r="K821" s="42"/>
      <c r="L821" s="46"/>
      <c r="M821" s="230"/>
      <c r="N821" s="231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9" t="s">
        <v>158</v>
      </c>
      <c r="AU821" s="19" t="s">
        <v>78</v>
      </c>
    </row>
    <row r="822" s="2" customFormat="1">
      <c r="A822" s="40"/>
      <c r="B822" s="41"/>
      <c r="C822" s="42"/>
      <c r="D822" s="232" t="s">
        <v>164</v>
      </c>
      <c r="E822" s="42"/>
      <c r="F822" s="233" t="s">
        <v>1272</v>
      </c>
      <c r="G822" s="42"/>
      <c r="H822" s="42"/>
      <c r="I822" s="229"/>
      <c r="J822" s="42"/>
      <c r="K822" s="42"/>
      <c r="L822" s="46"/>
      <c r="M822" s="230"/>
      <c r="N822" s="231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164</v>
      </c>
      <c r="AU822" s="19" t="s">
        <v>78</v>
      </c>
    </row>
    <row r="823" s="13" customFormat="1">
      <c r="A823" s="13"/>
      <c r="B823" s="249"/>
      <c r="C823" s="250"/>
      <c r="D823" s="227" t="s">
        <v>438</v>
      </c>
      <c r="E823" s="251" t="s">
        <v>19</v>
      </c>
      <c r="F823" s="252" t="s">
        <v>1263</v>
      </c>
      <c r="G823" s="250"/>
      <c r="H823" s="251" t="s">
        <v>19</v>
      </c>
      <c r="I823" s="253"/>
      <c r="J823" s="250"/>
      <c r="K823" s="250"/>
      <c r="L823" s="254"/>
      <c r="M823" s="255"/>
      <c r="N823" s="256"/>
      <c r="O823" s="256"/>
      <c r="P823" s="256"/>
      <c r="Q823" s="256"/>
      <c r="R823" s="256"/>
      <c r="S823" s="256"/>
      <c r="T823" s="257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8" t="s">
        <v>438</v>
      </c>
      <c r="AU823" s="258" t="s">
        <v>78</v>
      </c>
      <c r="AV823" s="13" t="s">
        <v>76</v>
      </c>
      <c r="AW823" s="13" t="s">
        <v>31</v>
      </c>
      <c r="AX823" s="13" t="s">
        <v>69</v>
      </c>
      <c r="AY823" s="258" t="s">
        <v>149</v>
      </c>
    </row>
    <row r="824" s="14" customFormat="1">
      <c r="A824" s="14"/>
      <c r="B824" s="259"/>
      <c r="C824" s="260"/>
      <c r="D824" s="227" t="s">
        <v>438</v>
      </c>
      <c r="E824" s="261" t="s">
        <v>19</v>
      </c>
      <c r="F824" s="262" t="s">
        <v>1273</v>
      </c>
      <c r="G824" s="260"/>
      <c r="H824" s="263">
        <v>56</v>
      </c>
      <c r="I824" s="264"/>
      <c r="J824" s="260"/>
      <c r="K824" s="260"/>
      <c r="L824" s="265"/>
      <c r="M824" s="266"/>
      <c r="N824" s="267"/>
      <c r="O824" s="267"/>
      <c r="P824" s="267"/>
      <c r="Q824" s="267"/>
      <c r="R824" s="267"/>
      <c r="S824" s="267"/>
      <c r="T824" s="26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9" t="s">
        <v>438</v>
      </c>
      <c r="AU824" s="269" t="s">
        <v>78</v>
      </c>
      <c r="AV824" s="14" t="s">
        <v>78</v>
      </c>
      <c r="AW824" s="14" t="s">
        <v>31</v>
      </c>
      <c r="AX824" s="14" t="s">
        <v>69</v>
      </c>
      <c r="AY824" s="269" t="s">
        <v>149</v>
      </c>
    </row>
    <row r="825" s="15" customFormat="1">
      <c r="A825" s="15"/>
      <c r="B825" s="270"/>
      <c r="C825" s="271"/>
      <c r="D825" s="227" t="s">
        <v>438</v>
      </c>
      <c r="E825" s="272" t="s">
        <v>19</v>
      </c>
      <c r="F825" s="273" t="s">
        <v>441</v>
      </c>
      <c r="G825" s="271"/>
      <c r="H825" s="274">
        <v>56</v>
      </c>
      <c r="I825" s="275"/>
      <c r="J825" s="271"/>
      <c r="K825" s="271"/>
      <c r="L825" s="276"/>
      <c r="M825" s="277"/>
      <c r="N825" s="278"/>
      <c r="O825" s="278"/>
      <c r="P825" s="278"/>
      <c r="Q825" s="278"/>
      <c r="R825" s="278"/>
      <c r="S825" s="278"/>
      <c r="T825" s="279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80" t="s">
        <v>438</v>
      </c>
      <c r="AU825" s="280" t="s">
        <v>78</v>
      </c>
      <c r="AV825" s="15" t="s">
        <v>166</v>
      </c>
      <c r="AW825" s="15" t="s">
        <v>31</v>
      </c>
      <c r="AX825" s="15" t="s">
        <v>69</v>
      </c>
      <c r="AY825" s="280" t="s">
        <v>149</v>
      </c>
    </row>
    <row r="826" s="14" customFormat="1">
      <c r="A826" s="14"/>
      <c r="B826" s="259"/>
      <c r="C826" s="260"/>
      <c r="D826" s="227" t="s">
        <v>438</v>
      </c>
      <c r="E826" s="261" t="s">
        <v>19</v>
      </c>
      <c r="F826" s="262" t="s">
        <v>1274</v>
      </c>
      <c r="G826" s="260"/>
      <c r="H826" s="263">
        <v>28</v>
      </c>
      <c r="I826" s="264"/>
      <c r="J826" s="260"/>
      <c r="K826" s="260"/>
      <c r="L826" s="265"/>
      <c r="M826" s="266"/>
      <c r="N826" s="267"/>
      <c r="O826" s="267"/>
      <c r="P826" s="267"/>
      <c r="Q826" s="267"/>
      <c r="R826" s="267"/>
      <c r="S826" s="267"/>
      <c r="T826" s="268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9" t="s">
        <v>438</v>
      </c>
      <c r="AU826" s="269" t="s">
        <v>78</v>
      </c>
      <c r="AV826" s="14" t="s">
        <v>78</v>
      </c>
      <c r="AW826" s="14" t="s">
        <v>31</v>
      </c>
      <c r="AX826" s="14" t="s">
        <v>69</v>
      </c>
      <c r="AY826" s="269" t="s">
        <v>149</v>
      </c>
    </row>
    <row r="827" s="15" customFormat="1">
      <c r="A827" s="15"/>
      <c r="B827" s="270"/>
      <c r="C827" s="271"/>
      <c r="D827" s="227" t="s">
        <v>438</v>
      </c>
      <c r="E827" s="272" t="s">
        <v>19</v>
      </c>
      <c r="F827" s="273" t="s">
        <v>441</v>
      </c>
      <c r="G827" s="271"/>
      <c r="H827" s="274">
        <v>28</v>
      </c>
      <c r="I827" s="275"/>
      <c r="J827" s="271"/>
      <c r="K827" s="271"/>
      <c r="L827" s="276"/>
      <c r="M827" s="277"/>
      <c r="N827" s="278"/>
      <c r="O827" s="278"/>
      <c r="P827" s="278"/>
      <c r="Q827" s="278"/>
      <c r="R827" s="278"/>
      <c r="S827" s="278"/>
      <c r="T827" s="279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80" t="s">
        <v>438</v>
      </c>
      <c r="AU827" s="280" t="s">
        <v>78</v>
      </c>
      <c r="AV827" s="15" t="s">
        <v>166</v>
      </c>
      <c r="AW827" s="15" t="s">
        <v>31</v>
      </c>
      <c r="AX827" s="15" t="s">
        <v>69</v>
      </c>
      <c r="AY827" s="280" t="s">
        <v>149</v>
      </c>
    </row>
    <row r="828" s="14" customFormat="1">
      <c r="A828" s="14"/>
      <c r="B828" s="259"/>
      <c r="C828" s="260"/>
      <c r="D828" s="227" t="s">
        <v>438</v>
      </c>
      <c r="E828" s="261" t="s">
        <v>19</v>
      </c>
      <c r="F828" s="262" t="s">
        <v>1275</v>
      </c>
      <c r="G828" s="260"/>
      <c r="H828" s="263">
        <v>63</v>
      </c>
      <c r="I828" s="264"/>
      <c r="J828" s="260"/>
      <c r="K828" s="260"/>
      <c r="L828" s="265"/>
      <c r="M828" s="266"/>
      <c r="N828" s="267"/>
      <c r="O828" s="267"/>
      <c r="P828" s="267"/>
      <c r="Q828" s="267"/>
      <c r="R828" s="267"/>
      <c r="S828" s="267"/>
      <c r="T828" s="268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9" t="s">
        <v>438</v>
      </c>
      <c r="AU828" s="269" t="s">
        <v>78</v>
      </c>
      <c r="AV828" s="14" t="s">
        <v>78</v>
      </c>
      <c r="AW828" s="14" t="s">
        <v>31</v>
      </c>
      <c r="AX828" s="14" t="s">
        <v>69</v>
      </c>
      <c r="AY828" s="269" t="s">
        <v>149</v>
      </c>
    </row>
    <row r="829" s="15" customFormat="1">
      <c r="A829" s="15"/>
      <c r="B829" s="270"/>
      <c r="C829" s="271"/>
      <c r="D829" s="227" t="s">
        <v>438</v>
      </c>
      <c r="E829" s="272" t="s">
        <v>19</v>
      </c>
      <c r="F829" s="273" t="s">
        <v>441</v>
      </c>
      <c r="G829" s="271"/>
      <c r="H829" s="274">
        <v>63</v>
      </c>
      <c r="I829" s="275"/>
      <c r="J829" s="271"/>
      <c r="K829" s="271"/>
      <c r="L829" s="276"/>
      <c r="M829" s="277"/>
      <c r="N829" s="278"/>
      <c r="O829" s="278"/>
      <c r="P829" s="278"/>
      <c r="Q829" s="278"/>
      <c r="R829" s="278"/>
      <c r="S829" s="278"/>
      <c r="T829" s="279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80" t="s">
        <v>438</v>
      </c>
      <c r="AU829" s="280" t="s">
        <v>78</v>
      </c>
      <c r="AV829" s="15" t="s">
        <v>166</v>
      </c>
      <c r="AW829" s="15" t="s">
        <v>31</v>
      </c>
      <c r="AX829" s="15" t="s">
        <v>69</v>
      </c>
      <c r="AY829" s="280" t="s">
        <v>149</v>
      </c>
    </row>
    <row r="830" s="14" customFormat="1">
      <c r="A830" s="14"/>
      <c r="B830" s="259"/>
      <c r="C830" s="260"/>
      <c r="D830" s="227" t="s">
        <v>438</v>
      </c>
      <c r="E830" s="261" t="s">
        <v>19</v>
      </c>
      <c r="F830" s="262" t="s">
        <v>1276</v>
      </c>
      <c r="G830" s="260"/>
      <c r="H830" s="263">
        <v>17.5</v>
      </c>
      <c r="I830" s="264"/>
      <c r="J830" s="260"/>
      <c r="K830" s="260"/>
      <c r="L830" s="265"/>
      <c r="M830" s="266"/>
      <c r="N830" s="267"/>
      <c r="O830" s="267"/>
      <c r="P830" s="267"/>
      <c r="Q830" s="267"/>
      <c r="R830" s="267"/>
      <c r="S830" s="267"/>
      <c r="T830" s="268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9" t="s">
        <v>438</v>
      </c>
      <c r="AU830" s="269" t="s">
        <v>78</v>
      </c>
      <c r="AV830" s="14" t="s">
        <v>78</v>
      </c>
      <c r="AW830" s="14" t="s">
        <v>31</v>
      </c>
      <c r="AX830" s="14" t="s">
        <v>69</v>
      </c>
      <c r="AY830" s="269" t="s">
        <v>149</v>
      </c>
    </row>
    <row r="831" s="15" customFormat="1">
      <c r="A831" s="15"/>
      <c r="B831" s="270"/>
      <c r="C831" s="271"/>
      <c r="D831" s="227" t="s">
        <v>438</v>
      </c>
      <c r="E831" s="272" t="s">
        <v>19</v>
      </c>
      <c r="F831" s="273" t="s">
        <v>441</v>
      </c>
      <c r="G831" s="271"/>
      <c r="H831" s="274">
        <v>17.5</v>
      </c>
      <c r="I831" s="275"/>
      <c r="J831" s="271"/>
      <c r="K831" s="271"/>
      <c r="L831" s="276"/>
      <c r="M831" s="277"/>
      <c r="N831" s="278"/>
      <c r="O831" s="278"/>
      <c r="P831" s="278"/>
      <c r="Q831" s="278"/>
      <c r="R831" s="278"/>
      <c r="S831" s="278"/>
      <c r="T831" s="279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80" t="s">
        <v>438</v>
      </c>
      <c r="AU831" s="280" t="s">
        <v>78</v>
      </c>
      <c r="AV831" s="15" t="s">
        <v>166</v>
      </c>
      <c r="AW831" s="15" t="s">
        <v>31</v>
      </c>
      <c r="AX831" s="15" t="s">
        <v>69</v>
      </c>
      <c r="AY831" s="280" t="s">
        <v>149</v>
      </c>
    </row>
    <row r="832" s="16" customFormat="1">
      <c r="A832" s="16"/>
      <c r="B832" s="281"/>
      <c r="C832" s="282"/>
      <c r="D832" s="227" t="s">
        <v>438</v>
      </c>
      <c r="E832" s="283" t="s">
        <v>19</v>
      </c>
      <c r="F832" s="284" t="s">
        <v>446</v>
      </c>
      <c r="G832" s="282"/>
      <c r="H832" s="285">
        <v>164.5</v>
      </c>
      <c r="I832" s="286"/>
      <c r="J832" s="282"/>
      <c r="K832" s="282"/>
      <c r="L832" s="287"/>
      <c r="M832" s="288"/>
      <c r="N832" s="289"/>
      <c r="O832" s="289"/>
      <c r="P832" s="289"/>
      <c r="Q832" s="289"/>
      <c r="R832" s="289"/>
      <c r="S832" s="289"/>
      <c r="T832" s="290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T832" s="291" t="s">
        <v>438</v>
      </c>
      <c r="AU832" s="291" t="s">
        <v>78</v>
      </c>
      <c r="AV832" s="16" t="s">
        <v>156</v>
      </c>
      <c r="AW832" s="16" t="s">
        <v>31</v>
      </c>
      <c r="AX832" s="16" t="s">
        <v>69</v>
      </c>
      <c r="AY832" s="291" t="s">
        <v>149</v>
      </c>
    </row>
    <row r="833" s="14" customFormat="1">
      <c r="A833" s="14"/>
      <c r="B833" s="259"/>
      <c r="C833" s="260"/>
      <c r="D833" s="227" t="s">
        <v>438</v>
      </c>
      <c r="E833" s="261" t="s">
        <v>19</v>
      </c>
      <c r="F833" s="262" t="s">
        <v>1277</v>
      </c>
      <c r="G833" s="260"/>
      <c r="H833" s="263">
        <v>49.350000000000001</v>
      </c>
      <c r="I833" s="264"/>
      <c r="J833" s="260"/>
      <c r="K833" s="260"/>
      <c r="L833" s="265"/>
      <c r="M833" s="266"/>
      <c r="N833" s="267"/>
      <c r="O833" s="267"/>
      <c r="P833" s="267"/>
      <c r="Q833" s="267"/>
      <c r="R833" s="267"/>
      <c r="S833" s="267"/>
      <c r="T833" s="268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9" t="s">
        <v>438</v>
      </c>
      <c r="AU833" s="269" t="s">
        <v>78</v>
      </c>
      <c r="AV833" s="14" t="s">
        <v>78</v>
      </c>
      <c r="AW833" s="14" t="s">
        <v>31</v>
      </c>
      <c r="AX833" s="14" t="s">
        <v>76</v>
      </c>
      <c r="AY833" s="269" t="s">
        <v>149</v>
      </c>
    </row>
    <row r="834" s="2" customFormat="1" ht="33" customHeight="1">
      <c r="A834" s="40"/>
      <c r="B834" s="41"/>
      <c r="C834" s="214" t="s">
        <v>1278</v>
      </c>
      <c r="D834" s="214" t="s">
        <v>151</v>
      </c>
      <c r="E834" s="215" t="s">
        <v>1279</v>
      </c>
      <c r="F834" s="216" t="s">
        <v>1280</v>
      </c>
      <c r="G834" s="217" t="s">
        <v>228</v>
      </c>
      <c r="H834" s="218">
        <v>136.80000000000001</v>
      </c>
      <c r="I834" s="219"/>
      <c r="J834" s="220">
        <f>ROUND(I834*H834,2)</f>
        <v>0</v>
      </c>
      <c r="K834" s="216" t="s">
        <v>161</v>
      </c>
      <c r="L834" s="46"/>
      <c r="M834" s="221" t="s">
        <v>19</v>
      </c>
      <c r="N834" s="222" t="s">
        <v>40</v>
      </c>
      <c r="O834" s="86"/>
      <c r="P834" s="223">
        <f>O834*H834</f>
        <v>0</v>
      </c>
      <c r="Q834" s="223">
        <v>0</v>
      </c>
      <c r="R834" s="223">
        <f>Q834*H834</f>
        <v>0</v>
      </c>
      <c r="S834" s="223">
        <v>0</v>
      </c>
      <c r="T834" s="224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25" t="s">
        <v>286</v>
      </c>
      <c r="AT834" s="225" t="s">
        <v>151</v>
      </c>
      <c r="AU834" s="225" t="s">
        <v>78</v>
      </c>
      <c r="AY834" s="19" t="s">
        <v>149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9" t="s">
        <v>76</v>
      </c>
      <c r="BK834" s="226">
        <f>ROUND(I834*H834,2)</f>
        <v>0</v>
      </c>
      <c r="BL834" s="19" t="s">
        <v>286</v>
      </c>
      <c r="BM834" s="225" t="s">
        <v>1281</v>
      </c>
    </row>
    <row r="835" s="2" customFormat="1">
      <c r="A835" s="40"/>
      <c r="B835" s="41"/>
      <c r="C835" s="42"/>
      <c r="D835" s="227" t="s">
        <v>158</v>
      </c>
      <c r="E835" s="42"/>
      <c r="F835" s="228" t="s">
        <v>1282</v>
      </c>
      <c r="G835" s="42"/>
      <c r="H835" s="42"/>
      <c r="I835" s="229"/>
      <c r="J835" s="42"/>
      <c r="K835" s="42"/>
      <c r="L835" s="46"/>
      <c r="M835" s="230"/>
      <c r="N835" s="231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158</v>
      </c>
      <c r="AU835" s="19" t="s">
        <v>78</v>
      </c>
    </row>
    <row r="836" s="2" customFormat="1">
      <c r="A836" s="40"/>
      <c r="B836" s="41"/>
      <c r="C836" s="42"/>
      <c r="D836" s="232" t="s">
        <v>164</v>
      </c>
      <c r="E836" s="42"/>
      <c r="F836" s="233" t="s">
        <v>1283</v>
      </c>
      <c r="G836" s="42"/>
      <c r="H836" s="42"/>
      <c r="I836" s="229"/>
      <c r="J836" s="42"/>
      <c r="K836" s="42"/>
      <c r="L836" s="46"/>
      <c r="M836" s="230"/>
      <c r="N836" s="231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164</v>
      </c>
      <c r="AU836" s="19" t="s">
        <v>78</v>
      </c>
    </row>
    <row r="837" s="13" customFormat="1">
      <c r="A837" s="13"/>
      <c r="B837" s="249"/>
      <c r="C837" s="250"/>
      <c r="D837" s="227" t="s">
        <v>438</v>
      </c>
      <c r="E837" s="251" t="s">
        <v>19</v>
      </c>
      <c r="F837" s="252" t="s">
        <v>1263</v>
      </c>
      <c r="G837" s="250"/>
      <c r="H837" s="251" t="s">
        <v>19</v>
      </c>
      <c r="I837" s="253"/>
      <c r="J837" s="250"/>
      <c r="K837" s="250"/>
      <c r="L837" s="254"/>
      <c r="M837" s="255"/>
      <c r="N837" s="256"/>
      <c r="O837" s="256"/>
      <c r="P837" s="256"/>
      <c r="Q837" s="256"/>
      <c r="R837" s="256"/>
      <c r="S837" s="256"/>
      <c r="T837" s="257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8" t="s">
        <v>438</v>
      </c>
      <c r="AU837" s="258" t="s">
        <v>78</v>
      </c>
      <c r="AV837" s="13" t="s">
        <v>76</v>
      </c>
      <c r="AW837" s="13" t="s">
        <v>31</v>
      </c>
      <c r="AX837" s="13" t="s">
        <v>69</v>
      </c>
      <c r="AY837" s="258" t="s">
        <v>149</v>
      </c>
    </row>
    <row r="838" s="14" customFormat="1">
      <c r="A838" s="14"/>
      <c r="B838" s="259"/>
      <c r="C838" s="260"/>
      <c r="D838" s="227" t="s">
        <v>438</v>
      </c>
      <c r="E838" s="261" t="s">
        <v>19</v>
      </c>
      <c r="F838" s="262" t="s">
        <v>1264</v>
      </c>
      <c r="G838" s="260"/>
      <c r="H838" s="263">
        <v>394.39999999999998</v>
      </c>
      <c r="I838" s="264"/>
      <c r="J838" s="260"/>
      <c r="K838" s="260"/>
      <c r="L838" s="265"/>
      <c r="M838" s="266"/>
      <c r="N838" s="267"/>
      <c r="O838" s="267"/>
      <c r="P838" s="267"/>
      <c r="Q838" s="267"/>
      <c r="R838" s="267"/>
      <c r="S838" s="267"/>
      <c r="T838" s="268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9" t="s">
        <v>438</v>
      </c>
      <c r="AU838" s="269" t="s">
        <v>78</v>
      </c>
      <c r="AV838" s="14" t="s">
        <v>78</v>
      </c>
      <c r="AW838" s="14" t="s">
        <v>31</v>
      </c>
      <c r="AX838" s="14" t="s">
        <v>69</v>
      </c>
      <c r="AY838" s="269" t="s">
        <v>149</v>
      </c>
    </row>
    <row r="839" s="15" customFormat="1">
      <c r="A839" s="15"/>
      <c r="B839" s="270"/>
      <c r="C839" s="271"/>
      <c r="D839" s="227" t="s">
        <v>438</v>
      </c>
      <c r="E839" s="272" t="s">
        <v>19</v>
      </c>
      <c r="F839" s="273" t="s">
        <v>441</v>
      </c>
      <c r="G839" s="271"/>
      <c r="H839" s="274">
        <v>394.39999999999998</v>
      </c>
      <c r="I839" s="275"/>
      <c r="J839" s="271"/>
      <c r="K839" s="271"/>
      <c r="L839" s="276"/>
      <c r="M839" s="277"/>
      <c r="N839" s="278"/>
      <c r="O839" s="278"/>
      <c r="P839" s="278"/>
      <c r="Q839" s="278"/>
      <c r="R839" s="278"/>
      <c r="S839" s="278"/>
      <c r="T839" s="279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80" t="s">
        <v>438</v>
      </c>
      <c r="AU839" s="280" t="s">
        <v>78</v>
      </c>
      <c r="AV839" s="15" t="s">
        <v>166</v>
      </c>
      <c r="AW839" s="15" t="s">
        <v>31</v>
      </c>
      <c r="AX839" s="15" t="s">
        <v>69</v>
      </c>
      <c r="AY839" s="280" t="s">
        <v>149</v>
      </c>
    </row>
    <row r="840" s="14" customFormat="1">
      <c r="A840" s="14"/>
      <c r="B840" s="259"/>
      <c r="C840" s="260"/>
      <c r="D840" s="227" t="s">
        <v>438</v>
      </c>
      <c r="E840" s="261" t="s">
        <v>19</v>
      </c>
      <c r="F840" s="262" t="s">
        <v>1265</v>
      </c>
      <c r="G840" s="260"/>
      <c r="H840" s="263">
        <v>47.600000000000001</v>
      </c>
      <c r="I840" s="264"/>
      <c r="J840" s="260"/>
      <c r="K840" s="260"/>
      <c r="L840" s="265"/>
      <c r="M840" s="266"/>
      <c r="N840" s="267"/>
      <c r="O840" s="267"/>
      <c r="P840" s="267"/>
      <c r="Q840" s="267"/>
      <c r="R840" s="267"/>
      <c r="S840" s="267"/>
      <c r="T840" s="268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9" t="s">
        <v>438</v>
      </c>
      <c r="AU840" s="269" t="s">
        <v>78</v>
      </c>
      <c r="AV840" s="14" t="s">
        <v>78</v>
      </c>
      <c r="AW840" s="14" t="s">
        <v>31</v>
      </c>
      <c r="AX840" s="14" t="s">
        <v>69</v>
      </c>
      <c r="AY840" s="269" t="s">
        <v>149</v>
      </c>
    </row>
    <row r="841" s="15" customFormat="1">
      <c r="A841" s="15"/>
      <c r="B841" s="270"/>
      <c r="C841" s="271"/>
      <c r="D841" s="227" t="s">
        <v>438</v>
      </c>
      <c r="E841" s="272" t="s">
        <v>19</v>
      </c>
      <c r="F841" s="273" t="s">
        <v>441</v>
      </c>
      <c r="G841" s="271"/>
      <c r="H841" s="274">
        <v>47.600000000000001</v>
      </c>
      <c r="I841" s="275"/>
      <c r="J841" s="271"/>
      <c r="K841" s="271"/>
      <c r="L841" s="276"/>
      <c r="M841" s="277"/>
      <c r="N841" s="278"/>
      <c r="O841" s="278"/>
      <c r="P841" s="278"/>
      <c r="Q841" s="278"/>
      <c r="R841" s="278"/>
      <c r="S841" s="278"/>
      <c r="T841" s="279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80" t="s">
        <v>438</v>
      </c>
      <c r="AU841" s="280" t="s">
        <v>78</v>
      </c>
      <c r="AV841" s="15" t="s">
        <v>166</v>
      </c>
      <c r="AW841" s="15" t="s">
        <v>31</v>
      </c>
      <c r="AX841" s="15" t="s">
        <v>69</v>
      </c>
      <c r="AY841" s="280" t="s">
        <v>149</v>
      </c>
    </row>
    <row r="842" s="14" customFormat="1">
      <c r="A842" s="14"/>
      <c r="B842" s="259"/>
      <c r="C842" s="260"/>
      <c r="D842" s="227" t="s">
        <v>438</v>
      </c>
      <c r="E842" s="261" t="s">
        <v>19</v>
      </c>
      <c r="F842" s="262" t="s">
        <v>1266</v>
      </c>
      <c r="G842" s="260"/>
      <c r="H842" s="263">
        <v>14</v>
      </c>
      <c r="I842" s="264"/>
      <c r="J842" s="260"/>
      <c r="K842" s="260"/>
      <c r="L842" s="265"/>
      <c r="M842" s="266"/>
      <c r="N842" s="267"/>
      <c r="O842" s="267"/>
      <c r="P842" s="267"/>
      <c r="Q842" s="267"/>
      <c r="R842" s="267"/>
      <c r="S842" s="267"/>
      <c r="T842" s="268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69" t="s">
        <v>438</v>
      </c>
      <c r="AU842" s="269" t="s">
        <v>78</v>
      </c>
      <c r="AV842" s="14" t="s">
        <v>78</v>
      </c>
      <c r="AW842" s="14" t="s">
        <v>31</v>
      </c>
      <c r="AX842" s="14" t="s">
        <v>69</v>
      </c>
      <c r="AY842" s="269" t="s">
        <v>149</v>
      </c>
    </row>
    <row r="843" s="15" customFormat="1">
      <c r="A843" s="15"/>
      <c r="B843" s="270"/>
      <c r="C843" s="271"/>
      <c r="D843" s="227" t="s">
        <v>438</v>
      </c>
      <c r="E843" s="272" t="s">
        <v>19</v>
      </c>
      <c r="F843" s="273" t="s">
        <v>441</v>
      </c>
      <c r="G843" s="271"/>
      <c r="H843" s="274">
        <v>14</v>
      </c>
      <c r="I843" s="275"/>
      <c r="J843" s="271"/>
      <c r="K843" s="271"/>
      <c r="L843" s="276"/>
      <c r="M843" s="277"/>
      <c r="N843" s="278"/>
      <c r="O843" s="278"/>
      <c r="P843" s="278"/>
      <c r="Q843" s="278"/>
      <c r="R843" s="278"/>
      <c r="S843" s="278"/>
      <c r="T843" s="279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80" t="s">
        <v>438</v>
      </c>
      <c r="AU843" s="280" t="s">
        <v>78</v>
      </c>
      <c r="AV843" s="15" t="s">
        <v>166</v>
      </c>
      <c r="AW843" s="15" t="s">
        <v>31</v>
      </c>
      <c r="AX843" s="15" t="s">
        <v>69</v>
      </c>
      <c r="AY843" s="280" t="s">
        <v>149</v>
      </c>
    </row>
    <row r="844" s="16" customFormat="1">
      <c r="A844" s="16"/>
      <c r="B844" s="281"/>
      <c r="C844" s="282"/>
      <c r="D844" s="227" t="s">
        <v>438</v>
      </c>
      <c r="E844" s="283" t="s">
        <v>19</v>
      </c>
      <c r="F844" s="284" t="s">
        <v>446</v>
      </c>
      <c r="G844" s="282"/>
      <c r="H844" s="285">
        <v>456</v>
      </c>
      <c r="I844" s="286"/>
      <c r="J844" s="282"/>
      <c r="K844" s="282"/>
      <c r="L844" s="287"/>
      <c r="M844" s="288"/>
      <c r="N844" s="289"/>
      <c r="O844" s="289"/>
      <c r="P844" s="289"/>
      <c r="Q844" s="289"/>
      <c r="R844" s="289"/>
      <c r="S844" s="289"/>
      <c r="T844" s="290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T844" s="291" t="s">
        <v>438</v>
      </c>
      <c r="AU844" s="291" t="s">
        <v>78</v>
      </c>
      <c r="AV844" s="16" t="s">
        <v>156</v>
      </c>
      <c r="AW844" s="16" t="s">
        <v>31</v>
      </c>
      <c r="AX844" s="16" t="s">
        <v>69</v>
      </c>
      <c r="AY844" s="291" t="s">
        <v>149</v>
      </c>
    </row>
    <row r="845" s="14" customFormat="1">
      <c r="A845" s="14"/>
      <c r="B845" s="259"/>
      <c r="C845" s="260"/>
      <c r="D845" s="227" t="s">
        <v>438</v>
      </c>
      <c r="E845" s="261" t="s">
        <v>19</v>
      </c>
      <c r="F845" s="262" t="s">
        <v>1267</v>
      </c>
      <c r="G845" s="260"/>
      <c r="H845" s="263">
        <v>136.80000000000001</v>
      </c>
      <c r="I845" s="264"/>
      <c r="J845" s="260"/>
      <c r="K845" s="260"/>
      <c r="L845" s="265"/>
      <c r="M845" s="266"/>
      <c r="N845" s="267"/>
      <c r="O845" s="267"/>
      <c r="P845" s="267"/>
      <c r="Q845" s="267"/>
      <c r="R845" s="267"/>
      <c r="S845" s="267"/>
      <c r="T845" s="268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9" t="s">
        <v>438</v>
      </c>
      <c r="AU845" s="269" t="s">
        <v>78</v>
      </c>
      <c r="AV845" s="14" t="s">
        <v>78</v>
      </c>
      <c r="AW845" s="14" t="s">
        <v>31</v>
      </c>
      <c r="AX845" s="14" t="s">
        <v>76</v>
      </c>
      <c r="AY845" s="269" t="s">
        <v>149</v>
      </c>
    </row>
    <row r="846" s="2" customFormat="1" ht="33" customHeight="1">
      <c r="A846" s="40"/>
      <c r="B846" s="41"/>
      <c r="C846" s="214" t="s">
        <v>1284</v>
      </c>
      <c r="D846" s="214" t="s">
        <v>151</v>
      </c>
      <c r="E846" s="215" t="s">
        <v>1285</v>
      </c>
      <c r="F846" s="216" t="s">
        <v>1286</v>
      </c>
      <c r="G846" s="217" t="s">
        <v>228</v>
      </c>
      <c r="H846" s="218">
        <v>49.350000000000001</v>
      </c>
      <c r="I846" s="219"/>
      <c r="J846" s="220">
        <f>ROUND(I846*H846,2)</f>
        <v>0</v>
      </c>
      <c r="K846" s="216" t="s">
        <v>161</v>
      </c>
      <c r="L846" s="46"/>
      <c r="M846" s="221" t="s">
        <v>19</v>
      </c>
      <c r="N846" s="222" t="s">
        <v>40</v>
      </c>
      <c r="O846" s="86"/>
      <c r="P846" s="223">
        <f>O846*H846</f>
        <v>0</v>
      </c>
      <c r="Q846" s="223">
        <v>0</v>
      </c>
      <c r="R846" s="223">
        <f>Q846*H846</f>
        <v>0</v>
      </c>
      <c r="S846" s="223">
        <v>0</v>
      </c>
      <c r="T846" s="224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25" t="s">
        <v>286</v>
      </c>
      <c r="AT846" s="225" t="s">
        <v>151</v>
      </c>
      <c r="AU846" s="225" t="s">
        <v>78</v>
      </c>
      <c r="AY846" s="19" t="s">
        <v>149</v>
      </c>
      <c r="BE846" s="226">
        <f>IF(N846="základní",J846,0)</f>
        <v>0</v>
      </c>
      <c r="BF846" s="226">
        <f>IF(N846="snížená",J846,0)</f>
        <v>0</v>
      </c>
      <c r="BG846" s="226">
        <f>IF(N846="zákl. přenesená",J846,0)</f>
        <v>0</v>
      </c>
      <c r="BH846" s="226">
        <f>IF(N846="sníž. přenesená",J846,0)</f>
        <v>0</v>
      </c>
      <c r="BI846" s="226">
        <f>IF(N846="nulová",J846,0)</f>
        <v>0</v>
      </c>
      <c r="BJ846" s="19" t="s">
        <v>76</v>
      </c>
      <c r="BK846" s="226">
        <f>ROUND(I846*H846,2)</f>
        <v>0</v>
      </c>
      <c r="BL846" s="19" t="s">
        <v>286</v>
      </c>
      <c r="BM846" s="225" t="s">
        <v>1287</v>
      </c>
    </row>
    <row r="847" s="2" customFormat="1">
      <c r="A847" s="40"/>
      <c r="B847" s="41"/>
      <c r="C847" s="42"/>
      <c r="D847" s="227" t="s">
        <v>158</v>
      </c>
      <c r="E847" s="42"/>
      <c r="F847" s="228" t="s">
        <v>1288</v>
      </c>
      <c r="G847" s="42"/>
      <c r="H847" s="42"/>
      <c r="I847" s="229"/>
      <c r="J847" s="42"/>
      <c r="K847" s="42"/>
      <c r="L847" s="46"/>
      <c r="M847" s="230"/>
      <c r="N847" s="231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158</v>
      </c>
      <c r="AU847" s="19" t="s">
        <v>78</v>
      </c>
    </row>
    <row r="848" s="2" customFormat="1">
      <c r="A848" s="40"/>
      <c r="B848" s="41"/>
      <c r="C848" s="42"/>
      <c r="D848" s="232" t="s">
        <v>164</v>
      </c>
      <c r="E848" s="42"/>
      <c r="F848" s="233" t="s">
        <v>1289</v>
      </c>
      <c r="G848" s="42"/>
      <c r="H848" s="42"/>
      <c r="I848" s="229"/>
      <c r="J848" s="42"/>
      <c r="K848" s="42"/>
      <c r="L848" s="46"/>
      <c r="M848" s="230"/>
      <c r="N848" s="231"/>
      <c r="O848" s="86"/>
      <c r="P848" s="86"/>
      <c r="Q848" s="86"/>
      <c r="R848" s="86"/>
      <c r="S848" s="86"/>
      <c r="T848" s="87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9" t="s">
        <v>164</v>
      </c>
      <c r="AU848" s="19" t="s">
        <v>78</v>
      </c>
    </row>
    <row r="849" s="13" customFormat="1">
      <c r="A849" s="13"/>
      <c r="B849" s="249"/>
      <c r="C849" s="250"/>
      <c r="D849" s="227" t="s">
        <v>438</v>
      </c>
      <c r="E849" s="251" t="s">
        <v>19</v>
      </c>
      <c r="F849" s="252" t="s">
        <v>1263</v>
      </c>
      <c r="G849" s="250"/>
      <c r="H849" s="251" t="s">
        <v>19</v>
      </c>
      <c r="I849" s="253"/>
      <c r="J849" s="250"/>
      <c r="K849" s="250"/>
      <c r="L849" s="254"/>
      <c r="M849" s="255"/>
      <c r="N849" s="256"/>
      <c r="O849" s="256"/>
      <c r="P849" s="256"/>
      <c r="Q849" s="256"/>
      <c r="R849" s="256"/>
      <c r="S849" s="256"/>
      <c r="T849" s="257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8" t="s">
        <v>438</v>
      </c>
      <c r="AU849" s="258" t="s">
        <v>78</v>
      </c>
      <c r="AV849" s="13" t="s">
        <v>76</v>
      </c>
      <c r="AW849" s="13" t="s">
        <v>31</v>
      </c>
      <c r="AX849" s="13" t="s">
        <v>69</v>
      </c>
      <c r="AY849" s="258" t="s">
        <v>149</v>
      </c>
    </row>
    <row r="850" s="14" customFormat="1">
      <c r="A850" s="14"/>
      <c r="B850" s="259"/>
      <c r="C850" s="260"/>
      <c r="D850" s="227" t="s">
        <v>438</v>
      </c>
      <c r="E850" s="261" t="s">
        <v>19</v>
      </c>
      <c r="F850" s="262" t="s">
        <v>1273</v>
      </c>
      <c r="G850" s="260"/>
      <c r="H850" s="263">
        <v>56</v>
      </c>
      <c r="I850" s="264"/>
      <c r="J850" s="260"/>
      <c r="K850" s="260"/>
      <c r="L850" s="265"/>
      <c r="M850" s="266"/>
      <c r="N850" s="267"/>
      <c r="O850" s="267"/>
      <c r="P850" s="267"/>
      <c r="Q850" s="267"/>
      <c r="R850" s="267"/>
      <c r="S850" s="267"/>
      <c r="T850" s="268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9" t="s">
        <v>438</v>
      </c>
      <c r="AU850" s="269" t="s">
        <v>78</v>
      </c>
      <c r="AV850" s="14" t="s">
        <v>78</v>
      </c>
      <c r="AW850" s="14" t="s">
        <v>31</v>
      </c>
      <c r="AX850" s="14" t="s">
        <v>69</v>
      </c>
      <c r="AY850" s="269" t="s">
        <v>149</v>
      </c>
    </row>
    <row r="851" s="15" customFormat="1">
      <c r="A851" s="15"/>
      <c r="B851" s="270"/>
      <c r="C851" s="271"/>
      <c r="D851" s="227" t="s">
        <v>438</v>
      </c>
      <c r="E851" s="272" t="s">
        <v>19</v>
      </c>
      <c r="F851" s="273" t="s">
        <v>441</v>
      </c>
      <c r="G851" s="271"/>
      <c r="H851" s="274">
        <v>56</v>
      </c>
      <c r="I851" s="275"/>
      <c r="J851" s="271"/>
      <c r="K851" s="271"/>
      <c r="L851" s="276"/>
      <c r="M851" s="277"/>
      <c r="N851" s="278"/>
      <c r="O851" s="278"/>
      <c r="P851" s="278"/>
      <c r="Q851" s="278"/>
      <c r="R851" s="278"/>
      <c r="S851" s="278"/>
      <c r="T851" s="279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80" t="s">
        <v>438</v>
      </c>
      <c r="AU851" s="280" t="s">
        <v>78</v>
      </c>
      <c r="AV851" s="15" t="s">
        <v>166</v>
      </c>
      <c r="AW851" s="15" t="s">
        <v>31</v>
      </c>
      <c r="AX851" s="15" t="s">
        <v>69</v>
      </c>
      <c r="AY851" s="280" t="s">
        <v>149</v>
      </c>
    </row>
    <row r="852" s="14" customFormat="1">
      <c r="A852" s="14"/>
      <c r="B852" s="259"/>
      <c r="C852" s="260"/>
      <c r="D852" s="227" t="s">
        <v>438</v>
      </c>
      <c r="E852" s="261" t="s">
        <v>19</v>
      </c>
      <c r="F852" s="262" t="s">
        <v>1274</v>
      </c>
      <c r="G852" s="260"/>
      <c r="H852" s="263">
        <v>28</v>
      </c>
      <c r="I852" s="264"/>
      <c r="J852" s="260"/>
      <c r="K852" s="260"/>
      <c r="L852" s="265"/>
      <c r="M852" s="266"/>
      <c r="N852" s="267"/>
      <c r="O852" s="267"/>
      <c r="P852" s="267"/>
      <c r="Q852" s="267"/>
      <c r="R852" s="267"/>
      <c r="S852" s="267"/>
      <c r="T852" s="268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9" t="s">
        <v>438</v>
      </c>
      <c r="AU852" s="269" t="s">
        <v>78</v>
      </c>
      <c r="AV852" s="14" t="s">
        <v>78</v>
      </c>
      <c r="AW852" s="14" t="s">
        <v>31</v>
      </c>
      <c r="AX852" s="14" t="s">
        <v>69</v>
      </c>
      <c r="AY852" s="269" t="s">
        <v>149</v>
      </c>
    </row>
    <row r="853" s="15" customFormat="1">
      <c r="A853" s="15"/>
      <c r="B853" s="270"/>
      <c r="C853" s="271"/>
      <c r="D853" s="227" t="s">
        <v>438</v>
      </c>
      <c r="E853" s="272" t="s">
        <v>19</v>
      </c>
      <c r="F853" s="273" t="s">
        <v>441</v>
      </c>
      <c r="G853" s="271"/>
      <c r="H853" s="274">
        <v>28</v>
      </c>
      <c r="I853" s="275"/>
      <c r="J853" s="271"/>
      <c r="K853" s="271"/>
      <c r="L853" s="276"/>
      <c r="M853" s="277"/>
      <c r="N853" s="278"/>
      <c r="O853" s="278"/>
      <c r="P853" s="278"/>
      <c r="Q853" s="278"/>
      <c r="R853" s="278"/>
      <c r="S853" s="278"/>
      <c r="T853" s="279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80" t="s">
        <v>438</v>
      </c>
      <c r="AU853" s="280" t="s">
        <v>78</v>
      </c>
      <c r="AV853" s="15" t="s">
        <v>166</v>
      </c>
      <c r="AW853" s="15" t="s">
        <v>31</v>
      </c>
      <c r="AX853" s="15" t="s">
        <v>69</v>
      </c>
      <c r="AY853" s="280" t="s">
        <v>149</v>
      </c>
    </row>
    <row r="854" s="14" customFormat="1">
      <c r="A854" s="14"/>
      <c r="B854" s="259"/>
      <c r="C854" s="260"/>
      <c r="D854" s="227" t="s">
        <v>438</v>
      </c>
      <c r="E854" s="261" t="s">
        <v>19</v>
      </c>
      <c r="F854" s="262" t="s">
        <v>1275</v>
      </c>
      <c r="G854" s="260"/>
      <c r="H854" s="263">
        <v>63</v>
      </c>
      <c r="I854" s="264"/>
      <c r="J854" s="260"/>
      <c r="K854" s="260"/>
      <c r="L854" s="265"/>
      <c r="M854" s="266"/>
      <c r="N854" s="267"/>
      <c r="O854" s="267"/>
      <c r="P854" s="267"/>
      <c r="Q854" s="267"/>
      <c r="R854" s="267"/>
      <c r="S854" s="267"/>
      <c r="T854" s="268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9" t="s">
        <v>438</v>
      </c>
      <c r="AU854" s="269" t="s">
        <v>78</v>
      </c>
      <c r="AV854" s="14" t="s">
        <v>78</v>
      </c>
      <c r="AW854" s="14" t="s">
        <v>31</v>
      </c>
      <c r="AX854" s="14" t="s">
        <v>69</v>
      </c>
      <c r="AY854" s="269" t="s">
        <v>149</v>
      </c>
    </row>
    <row r="855" s="15" customFormat="1">
      <c r="A855" s="15"/>
      <c r="B855" s="270"/>
      <c r="C855" s="271"/>
      <c r="D855" s="227" t="s">
        <v>438</v>
      </c>
      <c r="E855" s="272" t="s">
        <v>19</v>
      </c>
      <c r="F855" s="273" t="s">
        <v>441</v>
      </c>
      <c r="G855" s="271"/>
      <c r="H855" s="274">
        <v>63</v>
      </c>
      <c r="I855" s="275"/>
      <c r="J855" s="271"/>
      <c r="K855" s="271"/>
      <c r="L855" s="276"/>
      <c r="M855" s="277"/>
      <c r="N855" s="278"/>
      <c r="O855" s="278"/>
      <c r="P855" s="278"/>
      <c r="Q855" s="278"/>
      <c r="R855" s="278"/>
      <c r="S855" s="278"/>
      <c r="T855" s="279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80" t="s">
        <v>438</v>
      </c>
      <c r="AU855" s="280" t="s">
        <v>78</v>
      </c>
      <c r="AV855" s="15" t="s">
        <v>166</v>
      </c>
      <c r="AW855" s="15" t="s">
        <v>31</v>
      </c>
      <c r="AX855" s="15" t="s">
        <v>69</v>
      </c>
      <c r="AY855" s="280" t="s">
        <v>149</v>
      </c>
    </row>
    <row r="856" s="14" customFormat="1">
      <c r="A856" s="14"/>
      <c r="B856" s="259"/>
      <c r="C856" s="260"/>
      <c r="D856" s="227" t="s">
        <v>438</v>
      </c>
      <c r="E856" s="261" t="s">
        <v>19</v>
      </c>
      <c r="F856" s="262" t="s">
        <v>1276</v>
      </c>
      <c r="G856" s="260"/>
      <c r="H856" s="263">
        <v>17.5</v>
      </c>
      <c r="I856" s="264"/>
      <c r="J856" s="260"/>
      <c r="K856" s="260"/>
      <c r="L856" s="265"/>
      <c r="M856" s="266"/>
      <c r="N856" s="267"/>
      <c r="O856" s="267"/>
      <c r="P856" s="267"/>
      <c r="Q856" s="267"/>
      <c r="R856" s="267"/>
      <c r="S856" s="267"/>
      <c r="T856" s="268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9" t="s">
        <v>438</v>
      </c>
      <c r="AU856" s="269" t="s">
        <v>78</v>
      </c>
      <c r="AV856" s="14" t="s">
        <v>78</v>
      </c>
      <c r="AW856" s="14" t="s">
        <v>31</v>
      </c>
      <c r="AX856" s="14" t="s">
        <v>69</v>
      </c>
      <c r="AY856" s="269" t="s">
        <v>149</v>
      </c>
    </row>
    <row r="857" s="15" customFormat="1">
      <c r="A857" s="15"/>
      <c r="B857" s="270"/>
      <c r="C857" s="271"/>
      <c r="D857" s="227" t="s">
        <v>438</v>
      </c>
      <c r="E857" s="272" t="s">
        <v>19</v>
      </c>
      <c r="F857" s="273" t="s">
        <v>441</v>
      </c>
      <c r="G857" s="271"/>
      <c r="H857" s="274">
        <v>17.5</v>
      </c>
      <c r="I857" s="275"/>
      <c r="J857" s="271"/>
      <c r="K857" s="271"/>
      <c r="L857" s="276"/>
      <c r="M857" s="277"/>
      <c r="N857" s="278"/>
      <c r="O857" s="278"/>
      <c r="P857" s="278"/>
      <c r="Q857" s="278"/>
      <c r="R857" s="278"/>
      <c r="S857" s="278"/>
      <c r="T857" s="279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80" t="s">
        <v>438</v>
      </c>
      <c r="AU857" s="280" t="s">
        <v>78</v>
      </c>
      <c r="AV857" s="15" t="s">
        <v>166</v>
      </c>
      <c r="AW857" s="15" t="s">
        <v>31</v>
      </c>
      <c r="AX857" s="15" t="s">
        <v>69</v>
      </c>
      <c r="AY857" s="280" t="s">
        <v>149</v>
      </c>
    </row>
    <row r="858" s="16" customFormat="1">
      <c r="A858" s="16"/>
      <c r="B858" s="281"/>
      <c r="C858" s="282"/>
      <c r="D858" s="227" t="s">
        <v>438</v>
      </c>
      <c r="E858" s="283" t="s">
        <v>19</v>
      </c>
      <c r="F858" s="284" t="s">
        <v>446</v>
      </c>
      <c r="G858" s="282"/>
      <c r="H858" s="285">
        <v>164.5</v>
      </c>
      <c r="I858" s="286"/>
      <c r="J858" s="282"/>
      <c r="K858" s="282"/>
      <c r="L858" s="287"/>
      <c r="M858" s="288"/>
      <c r="N858" s="289"/>
      <c r="O858" s="289"/>
      <c r="P858" s="289"/>
      <c r="Q858" s="289"/>
      <c r="R858" s="289"/>
      <c r="S858" s="289"/>
      <c r="T858" s="290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T858" s="291" t="s">
        <v>438</v>
      </c>
      <c r="AU858" s="291" t="s">
        <v>78</v>
      </c>
      <c r="AV858" s="16" t="s">
        <v>156</v>
      </c>
      <c r="AW858" s="16" t="s">
        <v>31</v>
      </c>
      <c r="AX858" s="16" t="s">
        <v>69</v>
      </c>
      <c r="AY858" s="291" t="s">
        <v>149</v>
      </c>
    </row>
    <row r="859" s="14" customFormat="1">
      <c r="A859" s="14"/>
      <c r="B859" s="259"/>
      <c r="C859" s="260"/>
      <c r="D859" s="227" t="s">
        <v>438</v>
      </c>
      <c r="E859" s="261" t="s">
        <v>19</v>
      </c>
      <c r="F859" s="262" t="s">
        <v>1277</v>
      </c>
      <c r="G859" s="260"/>
      <c r="H859" s="263">
        <v>49.350000000000001</v>
      </c>
      <c r="I859" s="264"/>
      <c r="J859" s="260"/>
      <c r="K859" s="260"/>
      <c r="L859" s="265"/>
      <c r="M859" s="266"/>
      <c r="N859" s="267"/>
      <c r="O859" s="267"/>
      <c r="P859" s="267"/>
      <c r="Q859" s="267"/>
      <c r="R859" s="267"/>
      <c r="S859" s="267"/>
      <c r="T859" s="268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9" t="s">
        <v>438</v>
      </c>
      <c r="AU859" s="269" t="s">
        <v>78</v>
      </c>
      <c r="AV859" s="14" t="s">
        <v>78</v>
      </c>
      <c r="AW859" s="14" t="s">
        <v>31</v>
      </c>
      <c r="AX859" s="14" t="s">
        <v>76</v>
      </c>
      <c r="AY859" s="269" t="s">
        <v>149</v>
      </c>
    </row>
    <row r="860" s="2" customFormat="1" ht="21.75" customHeight="1">
      <c r="A860" s="40"/>
      <c r="B860" s="41"/>
      <c r="C860" s="234" t="s">
        <v>1290</v>
      </c>
      <c r="D860" s="234" t="s">
        <v>198</v>
      </c>
      <c r="E860" s="235" t="s">
        <v>1291</v>
      </c>
      <c r="F860" s="236" t="s">
        <v>1292</v>
      </c>
      <c r="G860" s="237" t="s">
        <v>154</v>
      </c>
      <c r="H860" s="238">
        <v>0.29299999999999998</v>
      </c>
      <c r="I860" s="239"/>
      <c r="J860" s="240">
        <f>ROUND(I860*H860,2)</f>
        <v>0</v>
      </c>
      <c r="K860" s="236" t="s">
        <v>161</v>
      </c>
      <c r="L860" s="241"/>
      <c r="M860" s="242" t="s">
        <v>19</v>
      </c>
      <c r="N860" s="243" t="s">
        <v>40</v>
      </c>
      <c r="O860" s="86"/>
      <c r="P860" s="223">
        <f>O860*H860</f>
        <v>0</v>
      </c>
      <c r="Q860" s="223">
        <v>0.55000000000000004</v>
      </c>
      <c r="R860" s="223">
        <f>Q860*H860</f>
        <v>0.16115000000000002</v>
      </c>
      <c r="S860" s="223">
        <v>0</v>
      </c>
      <c r="T860" s="224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25" t="s">
        <v>330</v>
      </c>
      <c r="AT860" s="225" t="s">
        <v>198</v>
      </c>
      <c r="AU860" s="225" t="s">
        <v>78</v>
      </c>
      <c r="AY860" s="19" t="s">
        <v>149</v>
      </c>
      <c r="BE860" s="226">
        <f>IF(N860="základní",J860,0)</f>
        <v>0</v>
      </c>
      <c r="BF860" s="226">
        <f>IF(N860="snížená",J860,0)</f>
        <v>0</v>
      </c>
      <c r="BG860" s="226">
        <f>IF(N860="zákl. přenesená",J860,0)</f>
        <v>0</v>
      </c>
      <c r="BH860" s="226">
        <f>IF(N860="sníž. přenesená",J860,0)</f>
        <v>0</v>
      </c>
      <c r="BI860" s="226">
        <f>IF(N860="nulová",J860,0)</f>
        <v>0</v>
      </c>
      <c r="BJ860" s="19" t="s">
        <v>76</v>
      </c>
      <c r="BK860" s="226">
        <f>ROUND(I860*H860,2)</f>
        <v>0</v>
      </c>
      <c r="BL860" s="19" t="s">
        <v>286</v>
      </c>
      <c r="BM860" s="225" t="s">
        <v>1293</v>
      </c>
    </row>
    <row r="861" s="2" customFormat="1">
      <c r="A861" s="40"/>
      <c r="B861" s="41"/>
      <c r="C861" s="42"/>
      <c r="D861" s="227" t="s">
        <v>158</v>
      </c>
      <c r="E861" s="42"/>
      <c r="F861" s="228" t="s">
        <v>1292</v>
      </c>
      <c r="G861" s="42"/>
      <c r="H861" s="42"/>
      <c r="I861" s="229"/>
      <c r="J861" s="42"/>
      <c r="K861" s="42"/>
      <c r="L861" s="46"/>
      <c r="M861" s="230"/>
      <c r="N861" s="231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9" t="s">
        <v>158</v>
      </c>
      <c r="AU861" s="19" t="s">
        <v>78</v>
      </c>
    </row>
    <row r="862" s="13" customFormat="1">
      <c r="A862" s="13"/>
      <c r="B862" s="249"/>
      <c r="C862" s="250"/>
      <c r="D862" s="227" t="s">
        <v>438</v>
      </c>
      <c r="E862" s="251" t="s">
        <v>19</v>
      </c>
      <c r="F862" s="252" t="s">
        <v>1263</v>
      </c>
      <c r="G862" s="250"/>
      <c r="H862" s="251" t="s">
        <v>19</v>
      </c>
      <c r="I862" s="253"/>
      <c r="J862" s="250"/>
      <c r="K862" s="250"/>
      <c r="L862" s="254"/>
      <c r="M862" s="255"/>
      <c r="N862" s="256"/>
      <c r="O862" s="256"/>
      <c r="P862" s="256"/>
      <c r="Q862" s="256"/>
      <c r="R862" s="256"/>
      <c r="S862" s="256"/>
      <c r="T862" s="257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8" t="s">
        <v>438</v>
      </c>
      <c r="AU862" s="258" t="s">
        <v>78</v>
      </c>
      <c r="AV862" s="13" t="s">
        <v>76</v>
      </c>
      <c r="AW862" s="13" t="s">
        <v>31</v>
      </c>
      <c r="AX862" s="13" t="s">
        <v>69</v>
      </c>
      <c r="AY862" s="258" t="s">
        <v>149</v>
      </c>
    </row>
    <row r="863" s="14" customFormat="1">
      <c r="A863" s="14"/>
      <c r="B863" s="259"/>
      <c r="C863" s="260"/>
      <c r="D863" s="227" t="s">
        <v>438</v>
      </c>
      <c r="E863" s="261" t="s">
        <v>19</v>
      </c>
      <c r="F863" s="262" t="s">
        <v>1294</v>
      </c>
      <c r="G863" s="260"/>
      <c r="H863" s="263">
        <v>0.20599999999999999</v>
      </c>
      <c r="I863" s="264"/>
      <c r="J863" s="260"/>
      <c r="K863" s="260"/>
      <c r="L863" s="265"/>
      <c r="M863" s="266"/>
      <c r="N863" s="267"/>
      <c r="O863" s="267"/>
      <c r="P863" s="267"/>
      <c r="Q863" s="267"/>
      <c r="R863" s="267"/>
      <c r="S863" s="267"/>
      <c r="T863" s="268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69" t="s">
        <v>438</v>
      </c>
      <c r="AU863" s="269" t="s">
        <v>78</v>
      </c>
      <c r="AV863" s="14" t="s">
        <v>78</v>
      </c>
      <c r="AW863" s="14" t="s">
        <v>31</v>
      </c>
      <c r="AX863" s="14" t="s">
        <v>69</v>
      </c>
      <c r="AY863" s="269" t="s">
        <v>149</v>
      </c>
    </row>
    <row r="864" s="15" customFormat="1">
      <c r="A864" s="15"/>
      <c r="B864" s="270"/>
      <c r="C864" s="271"/>
      <c r="D864" s="227" t="s">
        <v>438</v>
      </c>
      <c r="E864" s="272" t="s">
        <v>19</v>
      </c>
      <c r="F864" s="273" t="s">
        <v>441</v>
      </c>
      <c r="G864" s="271"/>
      <c r="H864" s="274">
        <v>0.20599999999999999</v>
      </c>
      <c r="I864" s="275"/>
      <c r="J864" s="271"/>
      <c r="K864" s="271"/>
      <c r="L864" s="276"/>
      <c r="M864" s="277"/>
      <c r="N864" s="278"/>
      <c r="O864" s="278"/>
      <c r="P864" s="278"/>
      <c r="Q864" s="278"/>
      <c r="R864" s="278"/>
      <c r="S864" s="278"/>
      <c r="T864" s="279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80" t="s">
        <v>438</v>
      </c>
      <c r="AU864" s="280" t="s">
        <v>78</v>
      </c>
      <c r="AV864" s="15" t="s">
        <v>166</v>
      </c>
      <c r="AW864" s="15" t="s">
        <v>31</v>
      </c>
      <c r="AX864" s="15" t="s">
        <v>69</v>
      </c>
      <c r="AY864" s="280" t="s">
        <v>149</v>
      </c>
    </row>
    <row r="865" s="14" customFormat="1">
      <c r="A865" s="14"/>
      <c r="B865" s="259"/>
      <c r="C865" s="260"/>
      <c r="D865" s="227" t="s">
        <v>438</v>
      </c>
      <c r="E865" s="261" t="s">
        <v>19</v>
      </c>
      <c r="F865" s="262" t="s">
        <v>1295</v>
      </c>
      <c r="G865" s="260"/>
      <c r="H865" s="263">
        <v>0.059999999999999998</v>
      </c>
      <c r="I865" s="264"/>
      <c r="J865" s="260"/>
      <c r="K865" s="260"/>
      <c r="L865" s="265"/>
      <c r="M865" s="266"/>
      <c r="N865" s="267"/>
      <c r="O865" s="267"/>
      <c r="P865" s="267"/>
      <c r="Q865" s="267"/>
      <c r="R865" s="267"/>
      <c r="S865" s="267"/>
      <c r="T865" s="268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9" t="s">
        <v>438</v>
      </c>
      <c r="AU865" s="269" t="s">
        <v>78</v>
      </c>
      <c r="AV865" s="14" t="s">
        <v>78</v>
      </c>
      <c r="AW865" s="14" t="s">
        <v>31</v>
      </c>
      <c r="AX865" s="14" t="s">
        <v>69</v>
      </c>
      <c r="AY865" s="269" t="s">
        <v>149</v>
      </c>
    </row>
    <row r="866" s="15" customFormat="1">
      <c r="A866" s="15"/>
      <c r="B866" s="270"/>
      <c r="C866" s="271"/>
      <c r="D866" s="227" t="s">
        <v>438</v>
      </c>
      <c r="E866" s="272" t="s">
        <v>19</v>
      </c>
      <c r="F866" s="273" t="s">
        <v>441</v>
      </c>
      <c r="G866" s="271"/>
      <c r="H866" s="274">
        <v>0.059999999999999998</v>
      </c>
      <c r="I866" s="275"/>
      <c r="J866" s="271"/>
      <c r="K866" s="271"/>
      <c r="L866" s="276"/>
      <c r="M866" s="277"/>
      <c r="N866" s="278"/>
      <c r="O866" s="278"/>
      <c r="P866" s="278"/>
      <c r="Q866" s="278"/>
      <c r="R866" s="278"/>
      <c r="S866" s="278"/>
      <c r="T866" s="279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80" t="s">
        <v>438</v>
      </c>
      <c r="AU866" s="280" t="s">
        <v>78</v>
      </c>
      <c r="AV866" s="15" t="s">
        <v>166</v>
      </c>
      <c r="AW866" s="15" t="s">
        <v>31</v>
      </c>
      <c r="AX866" s="15" t="s">
        <v>69</v>
      </c>
      <c r="AY866" s="280" t="s">
        <v>149</v>
      </c>
    </row>
    <row r="867" s="16" customFormat="1">
      <c r="A867" s="16"/>
      <c r="B867" s="281"/>
      <c r="C867" s="282"/>
      <c r="D867" s="227" t="s">
        <v>438</v>
      </c>
      <c r="E867" s="283" t="s">
        <v>19</v>
      </c>
      <c r="F867" s="284" t="s">
        <v>446</v>
      </c>
      <c r="G867" s="282"/>
      <c r="H867" s="285">
        <v>0.26600000000000001</v>
      </c>
      <c r="I867" s="286"/>
      <c r="J867" s="282"/>
      <c r="K867" s="282"/>
      <c r="L867" s="287"/>
      <c r="M867" s="288"/>
      <c r="N867" s="289"/>
      <c r="O867" s="289"/>
      <c r="P867" s="289"/>
      <c r="Q867" s="289"/>
      <c r="R867" s="289"/>
      <c r="S867" s="289"/>
      <c r="T867" s="290"/>
      <c r="U867" s="16"/>
      <c r="V867" s="16"/>
      <c r="W867" s="16"/>
      <c r="X867" s="16"/>
      <c r="Y867" s="16"/>
      <c r="Z867" s="16"/>
      <c r="AA867" s="16"/>
      <c r="AB867" s="16"/>
      <c r="AC867" s="16"/>
      <c r="AD867" s="16"/>
      <c r="AE867" s="16"/>
      <c r="AT867" s="291" t="s">
        <v>438</v>
      </c>
      <c r="AU867" s="291" t="s">
        <v>78</v>
      </c>
      <c r="AV867" s="16" t="s">
        <v>156</v>
      </c>
      <c r="AW867" s="16" t="s">
        <v>31</v>
      </c>
      <c r="AX867" s="16" t="s">
        <v>69</v>
      </c>
      <c r="AY867" s="291" t="s">
        <v>149</v>
      </c>
    </row>
    <row r="868" s="14" customFormat="1">
      <c r="A868" s="14"/>
      <c r="B868" s="259"/>
      <c r="C868" s="260"/>
      <c r="D868" s="227" t="s">
        <v>438</v>
      </c>
      <c r="E868" s="261" t="s">
        <v>19</v>
      </c>
      <c r="F868" s="262" t="s">
        <v>1296</v>
      </c>
      <c r="G868" s="260"/>
      <c r="H868" s="263">
        <v>0.29299999999999998</v>
      </c>
      <c r="I868" s="264"/>
      <c r="J868" s="260"/>
      <c r="K868" s="260"/>
      <c r="L868" s="265"/>
      <c r="M868" s="266"/>
      <c r="N868" s="267"/>
      <c r="O868" s="267"/>
      <c r="P868" s="267"/>
      <c r="Q868" s="267"/>
      <c r="R868" s="267"/>
      <c r="S868" s="267"/>
      <c r="T868" s="268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9" t="s">
        <v>438</v>
      </c>
      <c r="AU868" s="269" t="s">
        <v>78</v>
      </c>
      <c r="AV868" s="14" t="s">
        <v>78</v>
      </c>
      <c r="AW868" s="14" t="s">
        <v>31</v>
      </c>
      <c r="AX868" s="14" t="s">
        <v>76</v>
      </c>
      <c r="AY868" s="269" t="s">
        <v>149</v>
      </c>
    </row>
    <row r="869" s="2" customFormat="1" ht="21.75" customHeight="1">
      <c r="A869" s="40"/>
      <c r="B869" s="41"/>
      <c r="C869" s="234" t="s">
        <v>1297</v>
      </c>
      <c r="D869" s="234" t="s">
        <v>198</v>
      </c>
      <c r="E869" s="235" t="s">
        <v>1298</v>
      </c>
      <c r="F869" s="236" t="s">
        <v>1299</v>
      </c>
      <c r="G869" s="237" t="s">
        <v>154</v>
      </c>
      <c r="H869" s="238">
        <v>2.4990000000000001</v>
      </c>
      <c r="I869" s="239"/>
      <c r="J869" s="240">
        <f>ROUND(I869*H869,2)</f>
        <v>0</v>
      </c>
      <c r="K869" s="236" t="s">
        <v>161</v>
      </c>
      <c r="L869" s="241"/>
      <c r="M869" s="242" t="s">
        <v>19</v>
      </c>
      <c r="N869" s="243" t="s">
        <v>40</v>
      </c>
      <c r="O869" s="86"/>
      <c r="P869" s="223">
        <f>O869*H869</f>
        <v>0</v>
      </c>
      <c r="Q869" s="223">
        <v>0.55000000000000004</v>
      </c>
      <c r="R869" s="223">
        <f>Q869*H869</f>
        <v>1.3744500000000002</v>
      </c>
      <c r="S869" s="223">
        <v>0</v>
      </c>
      <c r="T869" s="224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25" t="s">
        <v>330</v>
      </c>
      <c r="AT869" s="225" t="s">
        <v>198</v>
      </c>
      <c r="AU869" s="225" t="s">
        <v>78</v>
      </c>
      <c r="AY869" s="19" t="s">
        <v>149</v>
      </c>
      <c r="BE869" s="226">
        <f>IF(N869="základní",J869,0)</f>
        <v>0</v>
      </c>
      <c r="BF869" s="226">
        <f>IF(N869="snížená",J869,0)</f>
        <v>0</v>
      </c>
      <c r="BG869" s="226">
        <f>IF(N869="zákl. přenesená",J869,0)</f>
        <v>0</v>
      </c>
      <c r="BH869" s="226">
        <f>IF(N869="sníž. přenesená",J869,0)</f>
        <v>0</v>
      </c>
      <c r="BI869" s="226">
        <f>IF(N869="nulová",J869,0)</f>
        <v>0</v>
      </c>
      <c r="BJ869" s="19" t="s">
        <v>76</v>
      </c>
      <c r="BK869" s="226">
        <f>ROUND(I869*H869,2)</f>
        <v>0</v>
      </c>
      <c r="BL869" s="19" t="s">
        <v>286</v>
      </c>
      <c r="BM869" s="225" t="s">
        <v>1300</v>
      </c>
    </row>
    <row r="870" s="2" customFormat="1">
      <c r="A870" s="40"/>
      <c r="B870" s="41"/>
      <c r="C870" s="42"/>
      <c r="D870" s="227" t="s">
        <v>158</v>
      </c>
      <c r="E870" s="42"/>
      <c r="F870" s="228" t="s">
        <v>1299</v>
      </c>
      <c r="G870" s="42"/>
      <c r="H870" s="42"/>
      <c r="I870" s="229"/>
      <c r="J870" s="42"/>
      <c r="K870" s="42"/>
      <c r="L870" s="46"/>
      <c r="M870" s="230"/>
      <c r="N870" s="231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158</v>
      </c>
      <c r="AU870" s="19" t="s">
        <v>78</v>
      </c>
    </row>
    <row r="871" s="13" customFormat="1">
      <c r="A871" s="13"/>
      <c r="B871" s="249"/>
      <c r="C871" s="250"/>
      <c r="D871" s="227" t="s">
        <v>438</v>
      </c>
      <c r="E871" s="251" t="s">
        <v>19</v>
      </c>
      <c r="F871" s="252" t="s">
        <v>1263</v>
      </c>
      <c r="G871" s="250"/>
      <c r="H871" s="251" t="s">
        <v>19</v>
      </c>
      <c r="I871" s="253"/>
      <c r="J871" s="250"/>
      <c r="K871" s="250"/>
      <c r="L871" s="254"/>
      <c r="M871" s="255"/>
      <c r="N871" s="256"/>
      <c r="O871" s="256"/>
      <c r="P871" s="256"/>
      <c r="Q871" s="256"/>
      <c r="R871" s="256"/>
      <c r="S871" s="256"/>
      <c r="T871" s="257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58" t="s">
        <v>438</v>
      </c>
      <c r="AU871" s="258" t="s">
        <v>78</v>
      </c>
      <c r="AV871" s="13" t="s">
        <v>76</v>
      </c>
      <c r="AW871" s="13" t="s">
        <v>31</v>
      </c>
      <c r="AX871" s="13" t="s">
        <v>69</v>
      </c>
      <c r="AY871" s="258" t="s">
        <v>149</v>
      </c>
    </row>
    <row r="872" s="14" customFormat="1">
      <c r="A872" s="14"/>
      <c r="B872" s="259"/>
      <c r="C872" s="260"/>
      <c r="D872" s="227" t="s">
        <v>438</v>
      </c>
      <c r="E872" s="261" t="s">
        <v>19</v>
      </c>
      <c r="F872" s="262" t="s">
        <v>1301</v>
      </c>
      <c r="G872" s="260"/>
      <c r="H872" s="263">
        <v>2.2719999999999998</v>
      </c>
      <c r="I872" s="264"/>
      <c r="J872" s="260"/>
      <c r="K872" s="260"/>
      <c r="L872" s="265"/>
      <c r="M872" s="266"/>
      <c r="N872" s="267"/>
      <c r="O872" s="267"/>
      <c r="P872" s="267"/>
      <c r="Q872" s="267"/>
      <c r="R872" s="267"/>
      <c r="S872" s="267"/>
      <c r="T872" s="268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69" t="s">
        <v>438</v>
      </c>
      <c r="AU872" s="269" t="s">
        <v>78</v>
      </c>
      <c r="AV872" s="14" t="s">
        <v>78</v>
      </c>
      <c r="AW872" s="14" t="s">
        <v>31</v>
      </c>
      <c r="AX872" s="14" t="s">
        <v>69</v>
      </c>
      <c r="AY872" s="269" t="s">
        <v>149</v>
      </c>
    </row>
    <row r="873" s="15" customFormat="1">
      <c r="A873" s="15"/>
      <c r="B873" s="270"/>
      <c r="C873" s="271"/>
      <c r="D873" s="227" t="s">
        <v>438</v>
      </c>
      <c r="E873" s="272" t="s">
        <v>19</v>
      </c>
      <c r="F873" s="273" t="s">
        <v>441</v>
      </c>
      <c r="G873" s="271"/>
      <c r="H873" s="274">
        <v>2.2719999999999998</v>
      </c>
      <c r="I873" s="275"/>
      <c r="J873" s="271"/>
      <c r="K873" s="271"/>
      <c r="L873" s="276"/>
      <c r="M873" s="277"/>
      <c r="N873" s="278"/>
      <c r="O873" s="278"/>
      <c r="P873" s="278"/>
      <c r="Q873" s="278"/>
      <c r="R873" s="278"/>
      <c r="S873" s="278"/>
      <c r="T873" s="279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80" t="s">
        <v>438</v>
      </c>
      <c r="AU873" s="280" t="s">
        <v>78</v>
      </c>
      <c r="AV873" s="15" t="s">
        <v>166</v>
      </c>
      <c r="AW873" s="15" t="s">
        <v>31</v>
      </c>
      <c r="AX873" s="15" t="s">
        <v>69</v>
      </c>
      <c r="AY873" s="280" t="s">
        <v>149</v>
      </c>
    </row>
    <row r="874" s="16" customFormat="1">
      <c r="A874" s="16"/>
      <c r="B874" s="281"/>
      <c r="C874" s="282"/>
      <c r="D874" s="227" t="s">
        <v>438</v>
      </c>
      <c r="E874" s="283" t="s">
        <v>19</v>
      </c>
      <c r="F874" s="284" t="s">
        <v>446</v>
      </c>
      <c r="G874" s="282"/>
      <c r="H874" s="285">
        <v>2.2719999999999998</v>
      </c>
      <c r="I874" s="286"/>
      <c r="J874" s="282"/>
      <c r="K874" s="282"/>
      <c r="L874" s="287"/>
      <c r="M874" s="288"/>
      <c r="N874" s="289"/>
      <c r="O874" s="289"/>
      <c r="P874" s="289"/>
      <c r="Q874" s="289"/>
      <c r="R874" s="289"/>
      <c r="S874" s="289"/>
      <c r="T874" s="290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T874" s="291" t="s">
        <v>438</v>
      </c>
      <c r="AU874" s="291" t="s">
        <v>78</v>
      </c>
      <c r="AV874" s="16" t="s">
        <v>156</v>
      </c>
      <c r="AW874" s="16" t="s">
        <v>31</v>
      </c>
      <c r="AX874" s="16" t="s">
        <v>69</v>
      </c>
      <c r="AY874" s="291" t="s">
        <v>149</v>
      </c>
    </row>
    <row r="875" s="14" customFormat="1">
      <c r="A875" s="14"/>
      <c r="B875" s="259"/>
      <c r="C875" s="260"/>
      <c r="D875" s="227" t="s">
        <v>438</v>
      </c>
      <c r="E875" s="261" t="s">
        <v>19</v>
      </c>
      <c r="F875" s="262" t="s">
        <v>1302</v>
      </c>
      <c r="G875" s="260"/>
      <c r="H875" s="263">
        <v>2.4990000000000001</v>
      </c>
      <c r="I875" s="264"/>
      <c r="J875" s="260"/>
      <c r="K875" s="260"/>
      <c r="L875" s="265"/>
      <c r="M875" s="266"/>
      <c r="N875" s="267"/>
      <c r="O875" s="267"/>
      <c r="P875" s="267"/>
      <c r="Q875" s="267"/>
      <c r="R875" s="267"/>
      <c r="S875" s="267"/>
      <c r="T875" s="268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9" t="s">
        <v>438</v>
      </c>
      <c r="AU875" s="269" t="s">
        <v>78</v>
      </c>
      <c r="AV875" s="14" t="s">
        <v>78</v>
      </c>
      <c r="AW875" s="14" t="s">
        <v>31</v>
      </c>
      <c r="AX875" s="14" t="s">
        <v>76</v>
      </c>
      <c r="AY875" s="269" t="s">
        <v>149</v>
      </c>
    </row>
    <row r="876" s="2" customFormat="1" ht="21.75" customHeight="1">
      <c r="A876" s="40"/>
      <c r="B876" s="41"/>
      <c r="C876" s="234" t="s">
        <v>1303</v>
      </c>
      <c r="D876" s="234" t="s">
        <v>198</v>
      </c>
      <c r="E876" s="235" t="s">
        <v>1304</v>
      </c>
      <c r="F876" s="236" t="s">
        <v>1305</v>
      </c>
      <c r="G876" s="237" t="s">
        <v>154</v>
      </c>
      <c r="H876" s="238">
        <v>1.544</v>
      </c>
      <c r="I876" s="239"/>
      <c r="J876" s="240">
        <f>ROUND(I876*H876,2)</f>
        <v>0</v>
      </c>
      <c r="K876" s="236" t="s">
        <v>161</v>
      </c>
      <c r="L876" s="241"/>
      <c r="M876" s="242" t="s">
        <v>19</v>
      </c>
      <c r="N876" s="243" t="s">
        <v>40</v>
      </c>
      <c r="O876" s="86"/>
      <c r="P876" s="223">
        <f>O876*H876</f>
        <v>0</v>
      </c>
      <c r="Q876" s="223">
        <v>0.55000000000000004</v>
      </c>
      <c r="R876" s="223">
        <f>Q876*H876</f>
        <v>0.84920000000000007</v>
      </c>
      <c r="S876" s="223">
        <v>0</v>
      </c>
      <c r="T876" s="224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25" t="s">
        <v>330</v>
      </c>
      <c r="AT876" s="225" t="s">
        <v>198</v>
      </c>
      <c r="AU876" s="225" t="s">
        <v>78</v>
      </c>
      <c r="AY876" s="19" t="s">
        <v>149</v>
      </c>
      <c r="BE876" s="226">
        <f>IF(N876="základní",J876,0)</f>
        <v>0</v>
      </c>
      <c r="BF876" s="226">
        <f>IF(N876="snížená",J876,0)</f>
        <v>0</v>
      </c>
      <c r="BG876" s="226">
        <f>IF(N876="zákl. přenesená",J876,0)</f>
        <v>0</v>
      </c>
      <c r="BH876" s="226">
        <f>IF(N876="sníž. přenesená",J876,0)</f>
        <v>0</v>
      </c>
      <c r="BI876" s="226">
        <f>IF(N876="nulová",J876,0)</f>
        <v>0</v>
      </c>
      <c r="BJ876" s="19" t="s">
        <v>76</v>
      </c>
      <c r="BK876" s="226">
        <f>ROUND(I876*H876,2)</f>
        <v>0</v>
      </c>
      <c r="BL876" s="19" t="s">
        <v>286</v>
      </c>
      <c r="BM876" s="225" t="s">
        <v>1306</v>
      </c>
    </row>
    <row r="877" s="2" customFormat="1">
      <c r="A877" s="40"/>
      <c r="B877" s="41"/>
      <c r="C877" s="42"/>
      <c r="D877" s="227" t="s">
        <v>158</v>
      </c>
      <c r="E877" s="42"/>
      <c r="F877" s="228" t="s">
        <v>1305</v>
      </c>
      <c r="G877" s="42"/>
      <c r="H877" s="42"/>
      <c r="I877" s="229"/>
      <c r="J877" s="42"/>
      <c r="K877" s="42"/>
      <c r="L877" s="46"/>
      <c r="M877" s="230"/>
      <c r="N877" s="231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158</v>
      </c>
      <c r="AU877" s="19" t="s">
        <v>78</v>
      </c>
    </row>
    <row r="878" s="13" customFormat="1">
      <c r="A878" s="13"/>
      <c r="B878" s="249"/>
      <c r="C878" s="250"/>
      <c r="D878" s="227" t="s">
        <v>438</v>
      </c>
      <c r="E878" s="251" t="s">
        <v>19</v>
      </c>
      <c r="F878" s="252" t="s">
        <v>1263</v>
      </c>
      <c r="G878" s="250"/>
      <c r="H878" s="251" t="s">
        <v>19</v>
      </c>
      <c r="I878" s="253"/>
      <c r="J878" s="250"/>
      <c r="K878" s="250"/>
      <c r="L878" s="254"/>
      <c r="M878" s="255"/>
      <c r="N878" s="256"/>
      <c r="O878" s="256"/>
      <c r="P878" s="256"/>
      <c r="Q878" s="256"/>
      <c r="R878" s="256"/>
      <c r="S878" s="256"/>
      <c r="T878" s="257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8" t="s">
        <v>438</v>
      </c>
      <c r="AU878" s="258" t="s">
        <v>78</v>
      </c>
      <c r="AV878" s="13" t="s">
        <v>76</v>
      </c>
      <c r="AW878" s="13" t="s">
        <v>31</v>
      </c>
      <c r="AX878" s="13" t="s">
        <v>69</v>
      </c>
      <c r="AY878" s="258" t="s">
        <v>149</v>
      </c>
    </row>
    <row r="879" s="14" customFormat="1">
      <c r="A879" s="14"/>
      <c r="B879" s="259"/>
      <c r="C879" s="260"/>
      <c r="D879" s="227" t="s">
        <v>438</v>
      </c>
      <c r="E879" s="261" t="s">
        <v>19</v>
      </c>
      <c r="F879" s="262" t="s">
        <v>1307</v>
      </c>
      <c r="G879" s="260"/>
      <c r="H879" s="263">
        <v>0.48399999999999999</v>
      </c>
      <c r="I879" s="264"/>
      <c r="J879" s="260"/>
      <c r="K879" s="260"/>
      <c r="L879" s="265"/>
      <c r="M879" s="266"/>
      <c r="N879" s="267"/>
      <c r="O879" s="267"/>
      <c r="P879" s="267"/>
      <c r="Q879" s="267"/>
      <c r="R879" s="267"/>
      <c r="S879" s="267"/>
      <c r="T879" s="268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9" t="s">
        <v>438</v>
      </c>
      <c r="AU879" s="269" t="s">
        <v>78</v>
      </c>
      <c r="AV879" s="14" t="s">
        <v>78</v>
      </c>
      <c r="AW879" s="14" t="s">
        <v>31</v>
      </c>
      <c r="AX879" s="14" t="s">
        <v>69</v>
      </c>
      <c r="AY879" s="269" t="s">
        <v>149</v>
      </c>
    </row>
    <row r="880" s="15" customFormat="1">
      <c r="A880" s="15"/>
      <c r="B880" s="270"/>
      <c r="C880" s="271"/>
      <c r="D880" s="227" t="s">
        <v>438</v>
      </c>
      <c r="E880" s="272" t="s">
        <v>19</v>
      </c>
      <c r="F880" s="273" t="s">
        <v>441</v>
      </c>
      <c r="G880" s="271"/>
      <c r="H880" s="274">
        <v>0.48399999999999999</v>
      </c>
      <c r="I880" s="275"/>
      <c r="J880" s="271"/>
      <c r="K880" s="271"/>
      <c r="L880" s="276"/>
      <c r="M880" s="277"/>
      <c r="N880" s="278"/>
      <c r="O880" s="278"/>
      <c r="P880" s="278"/>
      <c r="Q880" s="278"/>
      <c r="R880" s="278"/>
      <c r="S880" s="278"/>
      <c r="T880" s="279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80" t="s">
        <v>438</v>
      </c>
      <c r="AU880" s="280" t="s">
        <v>78</v>
      </c>
      <c r="AV880" s="15" t="s">
        <v>166</v>
      </c>
      <c r="AW880" s="15" t="s">
        <v>31</v>
      </c>
      <c r="AX880" s="15" t="s">
        <v>69</v>
      </c>
      <c r="AY880" s="280" t="s">
        <v>149</v>
      </c>
    </row>
    <row r="881" s="14" customFormat="1">
      <c r="A881" s="14"/>
      <c r="B881" s="259"/>
      <c r="C881" s="260"/>
      <c r="D881" s="227" t="s">
        <v>438</v>
      </c>
      <c r="E881" s="261" t="s">
        <v>19</v>
      </c>
      <c r="F881" s="262" t="s">
        <v>1308</v>
      </c>
      <c r="G881" s="260"/>
      <c r="H881" s="263">
        <v>0.24199999999999999</v>
      </c>
      <c r="I881" s="264"/>
      <c r="J881" s="260"/>
      <c r="K881" s="260"/>
      <c r="L881" s="265"/>
      <c r="M881" s="266"/>
      <c r="N881" s="267"/>
      <c r="O881" s="267"/>
      <c r="P881" s="267"/>
      <c r="Q881" s="267"/>
      <c r="R881" s="267"/>
      <c r="S881" s="267"/>
      <c r="T881" s="268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9" t="s">
        <v>438</v>
      </c>
      <c r="AU881" s="269" t="s">
        <v>78</v>
      </c>
      <c r="AV881" s="14" t="s">
        <v>78</v>
      </c>
      <c r="AW881" s="14" t="s">
        <v>31</v>
      </c>
      <c r="AX881" s="14" t="s">
        <v>69</v>
      </c>
      <c r="AY881" s="269" t="s">
        <v>149</v>
      </c>
    </row>
    <row r="882" s="15" customFormat="1">
      <c r="A882" s="15"/>
      <c r="B882" s="270"/>
      <c r="C882" s="271"/>
      <c r="D882" s="227" t="s">
        <v>438</v>
      </c>
      <c r="E882" s="272" t="s">
        <v>19</v>
      </c>
      <c r="F882" s="273" t="s">
        <v>441</v>
      </c>
      <c r="G882" s="271"/>
      <c r="H882" s="274">
        <v>0.24199999999999999</v>
      </c>
      <c r="I882" s="275"/>
      <c r="J882" s="271"/>
      <c r="K882" s="271"/>
      <c r="L882" s="276"/>
      <c r="M882" s="277"/>
      <c r="N882" s="278"/>
      <c r="O882" s="278"/>
      <c r="P882" s="278"/>
      <c r="Q882" s="278"/>
      <c r="R882" s="278"/>
      <c r="S882" s="278"/>
      <c r="T882" s="279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80" t="s">
        <v>438</v>
      </c>
      <c r="AU882" s="280" t="s">
        <v>78</v>
      </c>
      <c r="AV882" s="15" t="s">
        <v>166</v>
      </c>
      <c r="AW882" s="15" t="s">
        <v>31</v>
      </c>
      <c r="AX882" s="15" t="s">
        <v>69</v>
      </c>
      <c r="AY882" s="280" t="s">
        <v>149</v>
      </c>
    </row>
    <row r="883" s="14" customFormat="1">
      <c r="A883" s="14"/>
      <c r="B883" s="259"/>
      <c r="C883" s="260"/>
      <c r="D883" s="227" t="s">
        <v>438</v>
      </c>
      <c r="E883" s="261" t="s">
        <v>19</v>
      </c>
      <c r="F883" s="262" t="s">
        <v>1309</v>
      </c>
      <c r="G883" s="260"/>
      <c r="H883" s="263">
        <v>0.54400000000000004</v>
      </c>
      <c r="I883" s="264"/>
      <c r="J883" s="260"/>
      <c r="K883" s="260"/>
      <c r="L883" s="265"/>
      <c r="M883" s="266"/>
      <c r="N883" s="267"/>
      <c r="O883" s="267"/>
      <c r="P883" s="267"/>
      <c r="Q883" s="267"/>
      <c r="R883" s="267"/>
      <c r="S883" s="267"/>
      <c r="T883" s="268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69" t="s">
        <v>438</v>
      </c>
      <c r="AU883" s="269" t="s">
        <v>78</v>
      </c>
      <c r="AV883" s="14" t="s">
        <v>78</v>
      </c>
      <c r="AW883" s="14" t="s">
        <v>31</v>
      </c>
      <c r="AX883" s="14" t="s">
        <v>69</v>
      </c>
      <c r="AY883" s="269" t="s">
        <v>149</v>
      </c>
    </row>
    <row r="884" s="15" customFormat="1">
      <c r="A884" s="15"/>
      <c r="B884" s="270"/>
      <c r="C884" s="271"/>
      <c r="D884" s="227" t="s">
        <v>438</v>
      </c>
      <c r="E884" s="272" t="s">
        <v>19</v>
      </c>
      <c r="F884" s="273" t="s">
        <v>441</v>
      </c>
      <c r="G884" s="271"/>
      <c r="H884" s="274">
        <v>0.54400000000000004</v>
      </c>
      <c r="I884" s="275"/>
      <c r="J884" s="271"/>
      <c r="K884" s="271"/>
      <c r="L884" s="276"/>
      <c r="M884" s="277"/>
      <c r="N884" s="278"/>
      <c r="O884" s="278"/>
      <c r="P884" s="278"/>
      <c r="Q884" s="278"/>
      <c r="R884" s="278"/>
      <c r="S884" s="278"/>
      <c r="T884" s="279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80" t="s">
        <v>438</v>
      </c>
      <c r="AU884" s="280" t="s">
        <v>78</v>
      </c>
      <c r="AV884" s="15" t="s">
        <v>166</v>
      </c>
      <c r="AW884" s="15" t="s">
        <v>31</v>
      </c>
      <c r="AX884" s="15" t="s">
        <v>69</v>
      </c>
      <c r="AY884" s="280" t="s">
        <v>149</v>
      </c>
    </row>
    <row r="885" s="14" customFormat="1">
      <c r="A885" s="14"/>
      <c r="B885" s="259"/>
      <c r="C885" s="260"/>
      <c r="D885" s="227" t="s">
        <v>438</v>
      </c>
      <c r="E885" s="261" t="s">
        <v>19</v>
      </c>
      <c r="F885" s="262" t="s">
        <v>1310</v>
      </c>
      <c r="G885" s="260"/>
      <c r="H885" s="263">
        <v>0.13400000000000001</v>
      </c>
      <c r="I885" s="264"/>
      <c r="J885" s="260"/>
      <c r="K885" s="260"/>
      <c r="L885" s="265"/>
      <c r="M885" s="266"/>
      <c r="N885" s="267"/>
      <c r="O885" s="267"/>
      <c r="P885" s="267"/>
      <c r="Q885" s="267"/>
      <c r="R885" s="267"/>
      <c r="S885" s="267"/>
      <c r="T885" s="268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69" t="s">
        <v>438</v>
      </c>
      <c r="AU885" s="269" t="s">
        <v>78</v>
      </c>
      <c r="AV885" s="14" t="s">
        <v>78</v>
      </c>
      <c r="AW885" s="14" t="s">
        <v>31</v>
      </c>
      <c r="AX885" s="14" t="s">
        <v>69</v>
      </c>
      <c r="AY885" s="269" t="s">
        <v>149</v>
      </c>
    </row>
    <row r="886" s="15" customFormat="1">
      <c r="A886" s="15"/>
      <c r="B886" s="270"/>
      <c r="C886" s="271"/>
      <c r="D886" s="227" t="s">
        <v>438</v>
      </c>
      <c r="E886" s="272" t="s">
        <v>19</v>
      </c>
      <c r="F886" s="273" t="s">
        <v>441</v>
      </c>
      <c r="G886" s="271"/>
      <c r="H886" s="274">
        <v>0.13400000000000001</v>
      </c>
      <c r="I886" s="275"/>
      <c r="J886" s="271"/>
      <c r="K886" s="271"/>
      <c r="L886" s="276"/>
      <c r="M886" s="277"/>
      <c r="N886" s="278"/>
      <c r="O886" s="278"/>
      <c r="P886" s="278"/>
      <c r="Q886" s="278"/>
      <c r="R886" s="278"/>
      <c r="S886" s="278"/>
      <c r="T886" s="279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80" t="s">
        <v>438</v>
      </c>
      <c r="AU886" s="280" t="s">
        <v>78</v>
      </c>
      <c r="AV886" s="15" t="s">
        <v>166</v>
      </c>
      <c r="AW886" s="15" t="s">
        <v>31</v>
      </c>
      <c r="AX886" s="15" t="s">
        <v>69</v>
      </c>
      <c r="AY886" s="280" t="s">
        <v>149</v>
      </c>
    </row>
    <row r="887" s="16" customFormat="1">
      <c r="A887" s="16"/>
      <c r="B887" s="281"/>
      <c r="C887" s="282"/>
      <c r="D887" s="227" t="s">
        <v>438</v>
      </c>
      <c r="E887" s="283" t="s">
        <v>19</v>
      </c>
      <c r="F887" s="284" t="s">
        <v>446</v>
      </c>
      <c r="G887" s="282"/>
      <c r="H887" s="285">
        <v>1.4039999999999999</v>
      </c>
      <c r="I887" s="286"/>
      <c r="J887" s="282"/>
      <c r="K887" s="282"/>
      <c r="L887" s="287"/>
      <c r="M887" s="288"/>
      <c r="N887" s="289"/>
      <c r="O887" s="289"/>
      <c r="P887" s="289"/>
      <c r="Q887" s="289"/>
      <c r="R887" s="289"/>
      <c r="S887" s="289"/>
      <c r="T887" s="290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T887" s="291" t="s">
        <v>438</v>
      </c>
      <c r="AU887" s="291" t="s">
        <v>78</v>
      </c>
      <c r="AV887" s="16" t="s">
        <v>156</v>
      </c>
      <c r="AW887" s="16" t="s">
        <v>31</v>
      </c>
      <c r="AX887" s="16" t="s">
        <v>69</v>
      </c>
      <c r="AY887" s="291" t="s">
        <v>149</v>
      </c>
    </row>
    <row r="888" s="14" customFormat="1">
      <c r="A888" s="14"/>
      <c r="B888" s="259"/>
      <c r="C888" s="260"/>
      <c r="D888" s="227" t="s">
        <v>438</v>
      </c>
      <c r="E888" s="261" t="s">
        <v>19</v>
      </c>
      <c r="F888" s="262" t="s">
        <v>1311</v>
      </c>
      <c r="G888" s="260"/>
      <c r="H888" s="263">
        <v>1.544</v>
      </c>
      <c r="I888" s="264"/>
      <c r="J888" s="260"/>
      <c r="K888" s="260"/>
      <c r="L888" s="265"/>
      <c r="M888" s="266"/>
      <c r="N888" s="267"/>
      <c r="O888" s="267"/>
      <c r="P888" s="267"/>
      <c r="Q888" s="267"/>
      <c r="R888" s="267"/>
      <c r="S888" s="267"/>
      <c r="T888" s="268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9" t="s">
        <v>438</v>
      </c>
      <c r="AU888" s="269" t="s">
        <v>78</v>
      </c>
      <c r="AV888" s="14" t="s">
        <v>78</v>
      </c>
      <c r="AW888" s="14" t="s">
        <v>31</v>
      </c>
      <c r="AX888" s="14" t="s">
        <v>76</v>
      </c>
      <c r="AY888" s="269" t="s">
        <v>149</v>
      </c>
    </row>
    <row r="889" s="2" customFormat="1" ht="33" customHeight="1">
      <c r="A889" s="40"/>
      <c r="B889" s="41"/>
      <c r="C889" s="214" t="s">
        <v>1312</v>
      </c>
      <c r="D889" s="214" t="s">
        <v>151</v>
      </c>
      <c r="E889" s="215" t="s">
        <v>1313</v>
      </c>
      <c r="F889" s="216" t="s">
        <v>1314</v>
      </c>
      <c r="G889" s="217" t="s">
        <v>320</v>
      </c>
      <c r="H889" s="218">
        <v>148.80000000000001</v>
      </c>
      <c r="I889" s="219"/>
      <c r="J889" s="220">
        <f>ROUND(I889*H889,2)</f>
        <v>0</v>
      </c>
      <c r="K889" s="216" t="s">
        <v>161</v>
      </c>
      <c r="L889" s="46"/>
      <c r="M889" s="221" t="s">
        <v>19</v>
      </c>
      <c r="N889" s="222" t="s">
        <v>40</v>
      </c>
      <c r="O889" s="86"/>
      <c r="P889" s="223">
        <f>O889*H889</f>
        <v>0</v>
      </c>
      <c r="Q889" s="223">
        <v>0</v>
      </c>
      <c r="R889" s="223">
        <f>Q889*H889</f>
        <v>0</v>
      </c>
      <c r="S889" s="223">
        <v>0</v>
      </c>
      <c r="T889" s="224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25" t="s">
        <v>286</v>
      </c>
      <c r="AT889" s="225" t="s">
        <v>151</v>
      </c>
      <c r="AU889" s="225" t="s">
        <v>78</v>
      </c>
      <c r="AY889" s="19" t="s">
        <v>149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19" t="s">
        <v>76</v>
      </c>
      <c r="BK889" s="226">
        <f>ROUND(I889*H889,2)</f>
        <v>0</v>
      </c>
      <c r="BL889" s="19" t="s">
        <v>286</v>
      </c>
      <c r="BM889" s="225" t="s">
        <v>1315</v>
      </c>
    </row>
    <row r="890" s="2" customFormat="1">
      <c r="A890" s="40"/>
      <c r="B890" s="41"/>
      <c r="C890" s="42"/>
      <c r="D890" s="227" t="s">
        <v>158</v>
      </c>
      <c r="E890" s="42"/>
      <c r="F890" s="228" t="s">
        <v>1316</v>
      </c>
      <c r="G890" s="42"/>
      <c r="H890" s="42"/>
      <c r="I890" s="229"/>
      <c r="J890" s="42"/>
      <c r="K890" s="42"/>
      <c r="L890" s="46"/>
      <c r="M890" s="230"/>
      <c r="N890" s="231"/>
      <c r="O890" s="86"/>
      <c r="P890" s="86"/>
      <c r="Q890" s="86"/>
      <c r="R890" s="86"/>
      <c r="S890" s="86"/>
      <c r="T890" s="87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T890" s="19" t="s">
        <v>158</v>
      </c>
      <c r="AU890" s="19" t="s">
        <v>78</v>
      </c>
    </row>
    <row r="891" s="2" customFormat="1">
      <c r="A891" s="40"/>
      <c r="B891" s="41"/>
      <c r="C891" s="42"/>
      <c r="D891" s="232" t="s">
        <v>164</v>
      </c>
      <c r="E891" s="42"/>
      <c r="F891" s="233" t="s">
        <v>1317</v>
      </c>
      <c r="G891" s="42"/>
      <c r="H891" s="42"/>
      <c r="I891" s="229"/>
      <c r="J891" s="42"/>
      <c r="K891" s="42"/>
      <c r="L891" s="46"/>
      <c r="M891" s="230"/>
      <c r="N891" s="231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9" t="s">
        <v>164</v>
      </c>
      <c r="AU891" s="19" t="s">
        <v>78</v>
      </c>
    </row>
    <row r="892" s="14" customFormat="1">
      <c r="A892" s="14"/>
      <c r="B892" s="259"/>
      <c r="C892" s="260"/>
      <c r="D892" s="227" t="s">
        <v>438</v>
      </c>
      <c r="E892" s="261" t="s">
        <v>19</v>
      </c>
      <c r="F892" s="262" t="s">
        <v>1318</v>
      </c>
      <c r="G892" s="260"/>
      <c r="H892" s="263">
        <v>210.80000000000001</v>
      </c>
      <c r="I892" s="264"/>
      <c r="J892" s="260"/>
      <c r="K892" s="260"/>
      <c r="L892" s="265"/>
      <c r="M892" s="266"/>
      <c r="N892" s="267"/>
      <c r="O892" s="267"/>
      <c r="P892" s="267"/>
      <c r="Q892" s="267"/>
      <c r="R892" s="267"/>
      <c r="S892" s="267"/>
      <c r="T892" s="268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9" t="s">
        <v>438</v>
      </c>
      <c r="AU892" s="269" t="s">
        <v>78</v>
      </c>
      <c r="AV892" s="14" t="s">
        <v>78</v>
      </c>
      <c r="AW892" s="14" t="s">
        <v>31</v>
      </c>
      <c r="AX892" s="14" t="s">
        <v>69</v>
      </c>
      <c r="AY892" s="269" t="s">
        <v>149</v>
      </c>
    </row>
    <row r="893" s="15" customFormat="1">
      <c r="A893" s="15"/>
      <c r="B893" s="270"/>
      <c r="C893" s="271"/>
      <c r="D893" s="227" t="s">
        <v>438</v>
      </c>
      <c r="E893" s="272" t="s">
        <v>19</v>
      </c>
      <c r="F893" s="273" t="s">
        <v>441</v>
      </c>
      <c r="G893" s="271"/>
      <c r="H893" s="274">
        <v>210.80000000000001</v>
      </c>
      <c r="I893" s="275"/>
      <c r="J893" s="271"/>
      <c r="K893" s="271"/>
      <c r="L893" s="276"/>
      <c r="M893" s="277"/>
      <c r="N893" s="278"/>
      <c r="O893" s="278"/>
      <c r="P893" s="278"/>
      <c r="Q893" s="278"/>
      <c r="R893" s="278"/>
      <c r="S893" s="278"/>
      <c r="T893" s="279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80" t="s">
        <v>438</v>
      </c>
      <c r="AU893" s="280" t="s">
        <v>78</v>
      </c>
      <c r="AV893" s="15" t="s">
        <v>166</v>
      </c>
      <c r="AW893" s="15" t="s">
        <v>31</v>
      </c>
      <c r="AX893" s="15" t="s">
        <v>69</v>
      </c>
      <c r="AY893" s="280" t="s">
        <v>149</v>
      </c>
    </row>
    <row r="894" s="14" customFormat="1">
      <c r="A894" s="14"/>
      <c r="B894" s="259"/>
      <c r="C894" s="260"/>
      <c r="D894" s="227" t="s">
        <v>438</v>
      </c>
      <c r="E894" s="261" t="s">
        <v>19</v>
      </c>
      <c r="F894" s="262" t="s">
        <v>1319</v>
      </c>
      <c r="G894" s="260"/>
      <c r="H894" s="263">
        <v>-62</v>
      </c>
      <c r="I894" s="264"/>
      <c r="J894" s="260"/>
      <c r="K894" s="260"/>
      <c r="L894" s="265"/>
      <c r="M894" s="266"/>
      <c r="N894" s="267"/>
      <c r="O894" s="267"/>
      <c r="P894" s="267"/>
      <c r="Q894" s="267"/>
      <c r="R894" s="267"/>
      <c r="S894" s="267"/>
      <c r="T894" s="268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9" t="s">
        <v>438</v>
      </c>
      <c r="AU894" s="269" t="s">
        <v>78</v>
      </c>
      <c r="AV894" s="14" t="s">
        <v>78</v>
      </c>
      <c r="AW894" s="14" t="s">
        <v>31</v>
      </c>
      <c r="AX894" s="14" t="s">
        <v>69</v>
      </c>
      <c r="AY894" s="269" t="s">
        <v>149</v>
      </c>
    </row>
    <row r="895" s="15" customFormat="1">
      <c r="A895" s="15"/>
      <c r="B895" s="270"/>
      <c r="C895" s="271"/>
      <c r="D895" s="227" t="s">
        <v>438</v>
      </c>
      <c r="E895" s="272" t="s">
        <v>19</v>
      </c>
      <c r="F895" s="273" t="s">
        <v>441</v>
      </c>
      <c r="G895" s="271"/>
      <c r="H895" s="274">
        <v>-62</v>
      </c>
      <c r="I895" s="275"/>
      <c r="J895" s="271"/>
      <c r="K895" s="271"/>
      <c r="L895" s="276"/>
      <c r="M895" s="277"/>
      <c r="N895" s="278"/>
      <c r="O895" s="278"/>
      <c r="P895" s="278"/>
      <c r="Q895" s="278"/>
      <c r="R895" s="278"/>
      <c r="S895" s="278"/>
      <c r="T895" s="279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80" t="s">
        <v>438</v>
      </c>
      <c r="AU895" s="280" t="s">
        <v>78</v>
      </c>
      <c r="AV895" s="15" t="s">
        <v>166</v>
      </c>
      <c r="AW895" s="15" t="s">
        <v>31</v>
      </c>
      <c r="AX895" s="15" t="s">
        <v>69</v>
      </c>
      <c r="AY895" s="280" t="s">
        <v>149</v>
      </c>
    </row>
    <row r="896" s="16" customFormat="1">
      <c r="A896" s="16"/>
      <c r="B896" s="281"/>
      <c r="C896" s="282"/>
      <c r="D896" s="227" t="s">
        <v>438</v>
      </c>
      <c r="E896" s="283" t="s">
        <v>19</v>
      </c>
      <c r="F896" s="284" t="s">
        <v>446</v>
      </c>
      <c r="G896" s="282"/>
      <c r="H896" s="285">
        <v>148.80000000000001</v>
      </c>
      <c r="I896" s="286"/>
      <c r="J896" s="282"/>
      <c r="K896" s="282"/>
      <c r="L896" s="287"/>
      <c r="M896" s="288"/>
      <c r="N896" s="289"/>
      <c r="O896" s="289"/>
      <c r="P896" s="289"/>
      <c r="Q896" s="289"/>
      <c r="R896" s="289"/>
      <c r="S896" s="289"/>
      <c r="T896" s="290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T896" s="291" t="s">
        <v>438</v>
      </c>
      <c r="AU896" s="291" t="s">
        <v>78</v>
      </c>
      <c r="AV896" s="16" t="s">
        <v>156</v>
      </c>
      <c r="AW896" s="16" t="s">
        <v>31</v>
      </c>
      <c r="AX896" s="16" t="s">
        <v>76</v>
      </c>
      <c r="AY896" s="291" t="s">
        <v>149</v>
      </c>
    </row>
    <row r="897" s="2" customFormat="1" ht="21.75" customHeight="1">
      <c r="A897" s="40"/>
      <c r="B897" s="41"/>
      <c r="C897" s="234" t="s">
        <v>1320</v>
      </c>
      <c r="D897" s="234" t="s">
        <v>198</v>
      </c>
      <c r="E897" s="235" t="s">
        <v>1321</v>
      </c>
      <c r="F897" s="236" t="s">
        <v>1322</v>
      </c>
      <c r="G897" s="237" t="s">
        <v>154</v>
      </c>
      <c r="H897" s="238">
        <v>4.4640000000000004</v>
      </c>
      <c r="I897" s="239"/>
      <c r="J897" s="240">
        <f>ROUND(I897*H897,2)</f>
        <v>0</v>
      </c>
      <c r="K897" s="236" t="s">
        <v>155</v>
      </c>
      <c r="L897" s="241"/>
      <c r="M897" s="242" t="s">
        <v>19</v>
      </c>
      <c r="N897" s="243" t="s">
        <v>40</v>
      </c>
      <c r="O897" s="86"/>
      <c r="P897" s="223">
        <f>O897*H897</f>
        <v>0</v>
      </c>
      <c r="Q897" s="223">
        <v>0.55000000000000004</v>
      </c>
      <c r="R897" s="223">
        <f>Q897*H897</f>
        <v>2.4552000000000005</v>
      </c>
      <c r="S897" s="223">
        <v>0</v>
      </c>
      <c r="T897" s="224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25" t="s">
        <v>330</v>
      </c>
      <c r="AT897" s="225" t="s">
        <v>198</v>
      </c>
      <c r="AU897" s="225" t="s">
        <v>78</v>
      </c>
      <c r="AY897" s="19" t="s">
        <v>149</v>
      </c>
      <c r="BE897" s="226">
        <f>IF(N897="základní",J897,0)</f>
        <v>0</v>
      </c>
      <c r="BF897" s="226">
        <f>IF(N897="snížená",J897,0)</f>
        <v>0</v>
      </c>
      <c r="BG897" s="226">
        <f>IF(N897="zákl. přenesená",J897,0)</f>
        <v>0</v>
      </c>
      <c r="BH897" s="226">
        <f>IF(N897="sníž. přenesená",J897,0)</f>
        <v>0</v>
      </c>
      <c r="BI897" s="226">
        <f>IF(N897="nulová",J897,0)</f>
        <v>0</v>
      </c>
      <c r="BJ897" s="19" t="s">
        <v>76</v>
      </c>
      <c r="BK897" s="226">
        <f>ROUND(I897*H897,2)</f>
        <v>0</v>
      </c>
      <c r="BL897" s="19" t="s">
        <v>286</v>
      </c>
      <c r="BM897" s="225" t="s">
        <v>1323</v>
      </c>
    </row>
    <row r="898" s="2" customFormat="1">
      <c r="A898" s="40"/>
      <c r="B898" s="41"/>
      <c r="C898" s="42"/>
      <c r="D898" s="227" t="s">
        <v>158</v>
      </c>
      <c r="E898" s="42"/>
      <c r="F898" s="228" t="s">
        <v>1322</v>
      </c>
      <c r="G898" s="42"/>
      <c r="H898" s="42"/>
      <c r="I898" s="229"/>
      <c r="J898" s="42"/>
      <c r="K898" s="42"/>
      <c r="L898" s="46"/>
      <c r="M898" s="230"/>
      <c r="N898" s="231"/>
      <c r="O898" s="86"/>
      <c r="P898" s="86"/>
      <c r="Q898" s="86"/>
      <c r="R898" s="86"/>
      <c r="S898" s="86"/>
      <c r="T898" s="87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9" t="s">
        <v>158</v>
      </c>
      <c r="AU898" s="19" t="s">
        <v>78</v>
      </c>
    </row>
    <row r="899" s="14" customFormat="1">
      <c r="A899" s="14"/>
      <c r="B899" s="259"/>
      <c r="C899" s="260"/>
      <c r="D899" s="227" t="s">
        <v>438</v>
      </c>
      <c r="E899" s="261" t="s">
        <v>19</v>
      </c>
      <c r="F899" s="262" t="s">
        <v>1324</v>
      </c>
      <c r="G899" s="260"/>
      <c r="H899" s="263">
        <v>4.4640000000000004</v>
      </c>
      <c r="I899" s="264"/>
      <c r="J899" s="260"/>
      <c r="K899" s="260"/>
      <c r="L899" s="265"/>
      <c r="M899" s="266"/>
      <c r="N899" s="267"/>
      <c r="O899" s="267"/>
      <c r="P899" s="267"/>
      <c r="Q899" s="267"/>
      <c r="R899" s="267"/>
      <c r="S899" s="267"/>
      <c r="T899" s="268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9" t="s">
        <v>438</v>
      </c>
      <c r="AU899" s="269" t="s">
        <v>78</v>
      </c>
      <c r="AV899" s="14" t="s">
        <v>78</v>
      </c>
      <c r="AW899" s="14" t="s">
        <v>31</v>
      </c>
      <c r="AX899" s="14" t="s">
        <v>69</v>
      </c>
      <c r="AY899" s="269" t="s">
        <v>149</v>
      </c>
    </row>
    <row r="900" s="15" customFormat="1">
      <c r="A900" s="15"/>
      <c r="B900" s="270"/>
      <c r="C900" s="271"/>
      <c r="D900" s="227" t="s">
        <v>438</v>
      </c>
      <c r="E900" s="272" t="s">
        <v>19</v>
      </c>
      <c r="F900" s="273" t="s">
        <v>441</v>
      </c>
      <c r="G900" s="271"/>
      <c r="H900" s="274">
        <v>4.4640000000000004</v>
      </c>
      <c r="I900" s="275"/>
      <c r="J900" s="271"/>
      <c r="K900" s="271"/>
      <c r="L900" s="276"/>
      <c r="M900" s="277"/>
      <c r="N900" s="278"/>
      <c r="O900" s="278"/>
      <c r="P900" s="278"/>
      <c r="Q900" s="278"/>
      <c r="R900" s="278"/>
      <c r="S900" s="278"/>
      <c r="T900" s="279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80" t="s">
        <v>438</v>
      </c>
      <c r="AU900" s="280" t="s">
        <v>78</v>
      </c>
      <c r="AV900" s="15" t="s">
        <v>166</v>
      </c>
      <c r="AW900" s="15" t="s">
        <v>31</v>
      </c>
      <c r="AX900" s="15" t="s">
        <v>76</v>
      </c>
      <c r="AY900" s="280" t="s">
        <v>149</v>
      </c>
    </row>
    <row r="901" s="2" customFormat="1" ht="24.15" customHeight="1">
      <c r="A901" s="40"/>
      <c r="B901" s="41"/>
      <c r="C901" s="214" t="s">
        <v>1325</v>
      </c>
      <c r="D901" s="214" t="s">
        <v>151</v>
      </c>
      <c r="E901" s="215" t="s">
        <v>1326</v>
      </c>
      <c r="F901" s="216" t="s">
        <v>1327</v>
      </c>
      <c r="G901" s="217" t="s">
        <v>320</v>
      </c>
      <c r="H901" s="218">
        <v>62</v>
      </c>
      <c r="I901" s="219"/>
      <c r="J901" s="220">
        <f>ROUND(I901*H901,2)</f>
        <v>0</v>
      </c>
      <c r="K901" s="216" t="s">
        <v>161</v>
      </c>
      <c r="L901" s="46"/>
      <c r="M901" s="221" t="s">
        <v>19</v>
      </c>
      <c r="N901" s="222" t="s">
        <v>40</v>
      </c>
      <c r="O901" s="86"/>
      <c r="P901" s="223">
        <f>O901*H901</f>
        <v>0</v>
      </c>
      <c r="Q901" s="223">
        <v>0</v>
      </c>
      <c r="R901" s="223">
        <f>Q901*H901</f>
        <v>0</v>
      </c>
      <c r="S901" s="223">
        <v>0</v>
      </c>
      <c r="T901" s="224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25" t="s">
        <v>286</v>
      </c>
      <c r="AT901" s="225" t="s">
        <v>151</v>
      </c>
      <c r="AU901" s="225" t="s">
        <v>78</v>
      </c>
      <c r="AY901" s="19" t="s">
        <v>149</v>
      </c>
      <c r="BE901" s="226">
        <f>IF(N901="základní",J901,0)</f>
        <v>0</v>
      </c>
      <c r="BF901" s="226">
        <f>IF(N901="snížená",J901,0)</f>
        <v>0</v>
      </c>
      <c r="BG901" s="226">
        <f>IF(N901="zákl. přenesená",J901,0)</f>
        <v>0</v>
      </c>
      <c r="BH901" s="226">
        <f>IF(N901="sníž. přenesená",J901,0)</f>
        <v>0</v>
      </c>
      <c r="BI901" s="226">
        <f>IF(N901="nulová",J901,0)</f>
        <v>0</v>
      </c>
      <c r="BJ901" s="19" t="s">
        <v>76</v>
      </c>
      <c r="BK901" s="226">
        <f>ROUND(I901*H901,2)</f>
        <v>0</v>
      </c>
      <c r="BL901" s="19" t="s">
        <v>286</v>
      </c>
      <c r="BM901" s="225" t="s">
        <v>1328</v>
      </c>
    </row>
    <row r="902" s="2" customFormat="1">
      <c r="A902" s="40"/>
      <c r="B902" s="41"/>
      <c r="C902" s="42"/>
      <c r="D902" s="227" t="s">
        <v>158</v>
      </c>
      <c r="E902" s="42"/>
      <c r="F902" s="228" t="s">
        <v>1329</v>
      </c>
      <c r="G902" s="42"/>
      <c r="H902" s="42"/>
      <c r="I902" s="229"/>
      <c r="J902" s="42"/>
      <c r="K902" s="42"/>
      <c r="L902" s="46"/>
      <c r="M902" s="230"/>
      <c r="N902" s="231"/>
      <c r="O902" s="86"/>
      <c r="P902" s="86"/>
      <c r="Q902" s="86"/>
      <c r="R902" s="86"/>
      <c r="S902" s="86"/>
      <c r="T902" s="87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T902" s="19" t="s">
        <v>158</v>
      </c>
      <c r="AU902" s="19" t="s">
        <v>78</v>
      </c>
    </row>
    <row r="903" s="2" customFormat="1">
      <c r="A903" s="40"/>
      <c r="B903" s="41"/>
      <c r="C903" s="42"/>
      <c r="D903" s="232" t="s">
        <v>164</v>
      </c>
      <c r="E903" s="42"/>
      <c r="F903" s="233" t="s">
        <v>1330</v>
      </c>
      <c r="G903" s="42"/>
      <c r="H903" s="42"/>
      <c r="I903" s="229"/>
      <c r="J903" s="42"/>
      <c r="K903" s="42"/>
      <c r="L903" s="46"/>
      <c r="M903" s="230"/>
      <c r="N903" s="231"/>
      <c r="O903" s="86"/>
      <c r="P903" s="86"/>
      <c r="Q903" s="86"/>
      <c r="R903" s="86"/>
      <c r="S903" s="86"/>
      <c r="T903" s="87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T903" s="19" t="s">
        <v>164</v>
      </c>
      <c r="AU903" s="19" t="s">
        <v>78</v>
      </c>
    </row>
    <row r="904" s="14" customFormat="1">
      <c r="A904" s="14"/>
      <c r="B904" s="259"/>
      <c r="C904" s="260"/>
      <c r="D904" s="227" t="s">
        <v>438</v>
      </c>
      <c r="E904" s="261" t="s">
        <v>19</v>
      </c>
      <c r="F904" s="262" t="s">
        <v>1331</v>
      </c>
      <c r="G904" s="260"/>
      <c r="H904" s="263">
        <v>62</v>
      </c>
      <c r="I904" s="264"/>
      <c r="J904" s="260"/>
      <c r="K904" s="260"/>
      <c r="L904" s="265"/>
      <c r="M904" s="266"/>
      <c r="N904" s="267"/>
      <c r="O904" s="267"/>
      <c r="P904" s="267"/>
      <c r="Q904" s="267"/>
      <c r="R904" s="267"/>
      <c r="S904" s="267"/>
      <c r="T904" s="268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9" t="s">
        <v>438</v>
      </c>
      <c r="AU904" s="269" t="s">
        <v>78</v>
      </c>
      <c r="AV904" s="14" t="s">
        <v>78</v>
      </c>
      <c r="AW904" s="14" t="s">
        <v>31</v>
      </c>
      <c r="AX904" s="14" t="s">
        <v>69</v>
      </c>
      <c r="AY904" s="269" t="s">
        <v>149</v>
      </c>
    </row>
    <row r="905" s="15" customFormat="1">
      <c r="A905" s="15"/>
      <c r="B905" s="270"/>
      <c r="C905" s="271"/>
      <c r="D905" s="227" t="s">
        <v>438</v>
      </c>
      <c r="E905" s="272" t="s">
        <v>19</v>
      </c>
      <c r="F905" s="273" t="s">
        <v>441</v>
      </c>
      <c r="G905" s="271"/>
      <c r="H905" s="274">
        <v>62</v>
      </c>
      <c r="I905" s="275"/>
      <c r="J905" s="271"/>
      <c r="K905" s="271"/>
      <c r="L905" s="276"/>
      <c r="M905" s="277"/>
      <c r="N905" s="278"/>
      <c r="O905" s="278"/>
      <c r="P905" s="278"/>
      <c r="Q905" s="278"/>
      <c r="R905" s="278"/>
      <c r="S905" s="278"/>
      <c r="T905" s="279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80" t="s">
        <v>438</v>
      </c>
      <c r="AU905" s="280" t="s">
        <v>78</v>
      </c>
      <c r="AV905" s="15" t="s">
        <v>166</v>
      </c>
      <c r="AW905" s="15" t="s">
        <v>31</v>
      </c>
      <c r="AX905" s="15" t="s">
        <v>76</v>
      </c>
      <c r="AY905" s="280" t="s">
        <v>149</v>
      </c>
    </row>
    <row r="906" s="2" customFormat="1" ht="24.15" customHeight="1">
      <c r="A906" s="40"/>
      <c r="B906" s="41"/>
      <c r="C906" s="234" t="s">
        <v>1332</v>
      </c>
      <c r="D906" s="234" t="s">
        <v>198</v>
      </c>
      <c r="E906" s="235" t="s">
        <v>1333</v>
      </c>
      <c r="F906" s="236" t="s">
        <v>1334</v>
      </c>
      <c r="G906" s="237" t="s">
        <v>320</v>
      </c>
      <c r="H906" s="238">
        <v>68.200000000000003</v>
      </c>
      <c r="I906" s="239"/>
      <c r="J906" s="240">
        <f>ROUND(I906*H906,2)</f>
        <v>0</v>
      </c>
      <c r="K906" s="236" t="s">
        <v>161</v>
      </c>
      <c r="L906" s="241"/>
      <c r="M906" s="242" t="s">
        <v>19</v>
      </c>
      <c r="N906" s="243" t="s">
        <v>40</v>
      </c>
      <c r="O906" s="86"/>
      <c r="P906" s="223">
        <f>O906*H906</f>
        <v>0</v>
      </c>
      <c r="Q906" s="223">
        <v>0.0073499999999999998</v>
      </c>
      <c r="R906" s="223">
        <f>Q906*H906</f>
        <v>0.50126999999999999</v>
      </c>
      <c r="S906" s="223">
        <v>0</v>
      </c>
      <c r="T906" s="224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25" t="s">
        <v>330</v>
      </c>
      <c r="AT906" s="225" t="s">
        <v>198</v>
      </c>
      <c r="AU906" s="225" t="s">
        <v>78</v>
      </c>
      <c r="AY906" s="19" t="s">
        <v>149</v>
      </c>
      <c r="BE906" s="226">
        <f>IF(N906="základní",J906,0)</f>
        <v>0</v>
      </c>
      <c r="BF906" s="226">
        <f>IF(N906="snížená",J906,0)</f>
        <v>0</v>
      </c>
      <c r="BG906" s="226">
        <f>IF(N906="zákl. přenesená",J906,0)</f>
        <v>0</v>
      </c>
      <c r="BH906" s="226">
        <f>IF(N906="sníž. přenesená",J906,0)</f>
        <v>0</v>
      </c>
      <c r="BI906" s="226">
        <f>IF(N906="nulová",J906,0)</f>
        <v>0</v>
      </c>
      <c r="BJ906" s="19" t="s">
        <v>76</v>
      </c>
      <c r="BK906" s="226">
        <f>ROUND(I906*H906,2)</f>
        <v>0</v>
      </c>
      <c r="BL906" s="19" t="s">
        <v>286</v>
      </c>
      <c r="BM906" s="225" t="s">
        <v>1335</v>
      </c>
    </row>
    <row r="907" s="2" customFormat="1">
      <c r="A907" s="40"/>
      <c r="B907" s="41"/>
      <c r="C907" s="42"/>
      <c r="D907" s="227" t="s">
        <v>158</v>
      </c>
      <c r="E907" s="42"/>
      <c r="F907" s="228" t="s">
        <v>1334</v>
      </c>
      <c r="G907" s="42"/>
      <c r="H907" s="42"/>
      <c r="I907" s="229"/>
      <c r="J907" s="42"/>
      <c r="K907" s="42"/>
      <c r="L907" s="46"/>
      <c r="M907" s="230"/>
      <c r="N907" s="231"/>
      <c r="O907" s="86"/>
      <c r="P907" s="86"/>
      <c r="Q907" s="86"/>
      <c r="R907" s="86"/>
      <c r="S907" s="86"/>
      <c r="T907" s="87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T907" s="19" t="s">
        <v>158</v>
      </c>
      <c r="AU907" s="19" t="s">
        <v>78</v>
      </c>
    </row>
    <row r="908" s="14" customFormat="1">
      <c r="A908" s="14"/>
      <c r="B908" s="259"/>
      <c r="C908" s="260"/>
      <c r="D908" s="227" t="s">
        <v>438</v>
      </c>
      <c r="E908" s="261" t="s">
        <v>19</v>
      </c>
      <c r="F908" s="262" t="s">
        <v>1336</v>
      </c>
      <c r="G908" s="260"/>
      <c r="H908" s="263">
        <v>68.200000000000003</v>
      </c>
      <c r="I908" s="264"/>
      <c r="J908" s="260"/>
      <c r="K908" s="260"/>
      <c r="L908" s="265"/>
      <c r="M908" s="266"/>
      <c r="N908" s="267"/>
      <c r="O908" s="267"/>
      <c r="P908" s="267"/>
      <c r="Q908" s="267"/>
      <c r="R908" s="267"/>
      <c r="S908" s="267"/>
      <c r="T908" s="268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9" t="s">
        <v>438</v>
      </c>
      <c r="AU908" s="269" t="s">
        <v>78</v>
      </c>
      <c r="AV908" s="14" t="s">
        <v>78</v>
      </c>
      <c r="AW908" s="14" t="s">
        <v>31</v>
      </c>
      <c r="AX908" s="14" t="s">
        <v>76</v>
      </c>
      <c r="AY908" s="269" t="s">
        <v>149</v>
      </c>
    </row>
    <row r="909" s="2" customFormat="1" ht="16.5" customHeight="1">
      <c r="A909" s="40"/>
      <c r="B909" s="41"/>
      <c r="C909" s="214" t="s">
        <v>1337</v>
      </c>
      <c r="D909" s="214" t="s">
        <v>151</v>
      </c>
      <c r="E909" s="215" t="s">
        <v>1338</v>
      </c>
      <c r="F909" s="216" t="s">
        <v>1339</v>
      </c>
      <c r="G909" s="217" t="s">
        <v>320</v>
      </c>
      <c r="H909" s="218">
        <v>518</v>
      </c>
      <c r="I909" s="219"/>
      <c r="J909" s="220">
        <f>ROUND(I909*H909,2)</f>
        <v>0</v>
      </c>
      <c r="K909" s="216" t="s">
        <v>161</v>
      </c>
      <c r="L909" s="46"/>
      <c r="M909" s="221" t="s">
        <v>19</v>
      </c>
      <c r="N909" s="222" t="s">
        <v>40</v>
      </c>
      <c r="O909" s="86"/>
      <c r="P909" s="223">
        <f>O909*H909</f>
        <v>0</v>
      </c>
      <c r="Q909" s="223">
        <v>0</v>
      </c>
      <c r="R909" s="223">
        <f>Q909*H909</f>
        <v>0</v>
      </c>
      <c r="S909" s="223">
        <v>0.014999999999999999</v>
      </c>
      <c r="T909" s="224">
        <f>S909*H909</f>
        <v>7.7699999999999996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25" t="s">
        <v>286</v>
      </c>
      <c r="AT909" s="225" t="s">
        <v>151</v>
      </c>
      <c r="AU909" s="225" t="s">
        <v>78</v>
      </c>
      <c r="AY909" s="19" t="s">
        <v>149</v>
      </c>
      <c r="BE909" s="226">
        <f>IF(N909="základní",J909,0)</f>
        <v>0</v>
      </c>
      <c r="BF909" s="226">
        <f>IF(N909="snížená",J909,0)</f>
        <v>0</v>
      </c>
      <c r="BG909" s="226">
        <f>IF(N909="zákl. přenesená",J909,0)</f>
        <v>0</v>
      </c>
      <c r="BH909" s="226">
        <f>IF(N909="sníž. přenesená",J909,0)</f>
        <v>0</v>
      </c>
      <c r="BI909" s="226">
        <f>IF(N909="nulová",J909,0)</f>
        <v>0</v>
      </c>
      <c r="BJ909" s="19" t="s">
        <v>76</v>
      </c>
      <c r="BK909" s="226">
        <f>ROUND(I909*H909,2)</f>
        <v>0</v>
      </c>
      <c r="BL909" s="19" t="s">
        <v>286</v>
      </c>
      <c r="BM909" s="225" t="s">
        <v>1340</v>
      </c>
    </row>
    <row r="910" s="2" customFormat="1">
      <c r="A910" s="40"/>
      <c r="B910" s="41"/>
      <c r="C910" s="42"/>
      <c r="D910" s="227" t="s">
        <v>158</v>
      </c>
      <c r="E910" s="42"/>
      <c r="F910" s="228" t="s">
        <v>1341</v>
      </c>
      <c r="G910" s="42"/>
      <c r="H910" s="42"/>
      <c r="I910" s="229"/>
      <c r="J910" s="42"/>
      <c r="K910" s="42"/>
      <c r="L910" s="46"/>
      <c r="M910" s="230"/>
      <c r="N910" s="231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158</v>
      </c>
      <c r="AU910" s="19" t="s">
        <v>78</v>
      </c>
    </row>
    <row r="911" s="2" customFormat="1">
      <c r="A911" s="40"/>
      <c r="B911" s="41"/>
      <c r="C911" s="42"/>
      <c r="D911" s="232" t="s">
        <v>164</v>
      </c>
      <c r="E911" s="42"/>
      <c r="F911" s="233" t="s">
        <v>1342</v>
      </c>
      <c r="G911" s="42"/>
      <c r="H911" s="42"/>
      <c r="I911" s="229"/>
      <c r="J911" s="42"/>
      <c r="K911" s="42"/>
      <c r="L911" s="46"/>
      <c r="M911" s="230"/>
      <c r="N911" s="231"/>
      <c r="O911" s="86"/>
      <c r="P911" s="86"/>
      <c r="Q911" s="86"/>
      <c r="R911" s="86"/>
      <c r="S911" s="86"/>
      <c r="T911" s="87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164</v>
      </c>
      <c r="AU911" s="19" t="s">
        <v>78</v>
      </c>
    </row>
    <row r="912" s="14" customFormat="1">
      <c r="A912" s="14"/>
      <c r="B912" s="259"/>
      <c r="C912" s="260"/>
      <c r="D912" s="227" t="s">
        <v>438</v>
      </c>
      <c r="E912" s="261" t="s">
        <v>19</v>
      </c>
      <c r="F912" s="262" t="s">
        <v>1182</v>
      </c>
      <c r="G912" s="260"/>
      <c r="H912" s="263">
        <v>518</v>
      </c>
      <c r="I912" s="264"/>
      <c r="J912" s="260"/>
      <c r="K912" s="260"/>
      <c r="L912" s="265"/>
      <c r="M912" s="266"/>
      <c r="N912" s="267"/>
      <c r="O912" s="267"/>
      <c r="P912" s="267"/>
      <c r="Q912" s="267"/>
      <c r="R912" s="267"/>
      <c r="S912" s="267"/>
      <c r="T912" s="268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9" t="s">
        <v>438</v>
      </c>
      <c r="AU912" s="269" t="s">
        <v>78</v>
      </c>
      <c r="AV912" s="14" t="s">
        <v>78</v>
      </c>
      <c r="AW912" s="14" t="s">
        <v>31</v>
      </c>
      <c r="AX912" s="14" t="s">
        <v>69</v>
      </c>
      <c r="AY912" s="269" t="s">
        <v>149</v>
      </c>
    </row>
    <row r="913" s="15" customFormat="1">
      <c r="A913" s="15"/>
      <c r="B913" s="270"/>
      <c r="C913" s="271"/>
      <c r="D913" s="227" t="s">
        <v>438</v>
      </c>
      <c r="E913" s="272" t="s">
        <v>19</v>
      </c>
      <c r="F913" s="273" t="s">
        <v>441</v>
      </c>
      <c r="G913" s="271"/>
      <c r="H913" s="274">
        <v>518</v>
      </c>
      <c r="I913" s="275"/>
      <c r="J913" s="271"/>
      <c r="K913" s="271"/>
      <c r="L913" s="276"/>
      <c r="M913" s="277"/>
      <c r="N913" s="278"/>
      <c r="O913" s="278"/>
      <c r="P913" s="278"/>
      <c r="Q913" s="278"/>
      <c r="R913" s="278"/>
      <c r="S913" s="278"/>
      <c r="T913" s="279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80" t="s">
        <v>438</v>
      </c>
      <c r="AU913" s="280" t="s">
        <v>78</v>
      </c>
      <c r="AV913" s="15" t="s">
        <v>166</v>
      </c>
      <c r="AW913" s="15" t="s">
        <v>31</v>
      </c>
      <c r="AX913" s="15" t="s">
        <v>76</v>
      </c>
      <c r="AY913" s="280" t="s">
        <v>149</v>
      </c>
    </row>
    <row r="914" s="2" customFormat="1" ht="24.15" customHeight="1">
      <c r="A914" s="40"/>
      <c r="B914" s="41"/>
      <c r="C914" s="214" t="s">
        <v>1343</v>
      </c>
      <c r="D914" s="214" t="s">
        <v>151</v>
      </c>
      <c r="E914" s="215" t="s">
        <v>1344</v>
      </c>
      <c r="F914" s="216" t="s">
        <v>1345</v>
      </c>
      <c r="G914" s="217" t="s">
        <v>320</v>
      </c>
      <c r="H914" s="218">
        <v>210.80000000000001</v>
      </c>
      <c r="I914" s="219"/>
      <c r="J914" s="220">
        <f>ROUND(I914*H914,2)</f>
        <v>0</v>
      </c>
      <c r="K914" s="216" t="s">
        <v>161</v>
      </c>
      <c r="L914" s="46"/>
      <c r="M914" s="221" t="s">
        <v>19</v>
      </c>
      <c r="N914" s="222" t="s">
        <v>40</v>
      </c>
      <c r="O914" s="86"/>
      <c r="P914" s="223">
        <f>O914*H914</f>
        <v>0</v>
      </c>
      <c r="Q914" s="223">
        <v>0</v>
      </c>
      <c r="R914" s="223">
        <f>Q914*H914</f>
        <v>0</v>
      </c>
      <c r="S914" s="223">
        <v>0</v>
      </c>
      <c r="T914" s="224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25" t="s">
        <v>286</v>
      </c>
      <c r="AT914" s="225" t="s">
        <v>151</v>
      </c>
      <c r="AU914" s="225" t="s">
        <v>78</v>
      </c>
      <c r="AY914" s="19" t="s">
        <v>149</v>
      </c>
      <c r="BE914" s="226">
        <f>IF(N914="základní",J914,0)</f>
        <v>0</v>
      </c>
      <c r="BF914" s="226">
        <f>IF(N914="snížená",J914,0)</f>
        <v>0</v>
      </c>
      <c r="BG914" s="226">
        <f>IF(N914="zákl. přenesená",J914,0)</f>
        <v>0</v>
      </c>
      <c r="BH914" s="226">
        <f>IF(N914="sníž. přenesená",J914,0)</f>
        <v>0</v>
      </c>
      <c r="BI914" s="226">
        <f>IF(N914="nulová",J914,0)</f>
        <v>0</v>
      </c>
      <c r="BJ914" s="19" t="s">
        <v>76</v>
      </c>
      <c r="BK914" s="226">
        <f>ROUND(I914*H914,2)</f>
        <v>0</v>
      </c>
      <c r="BL914" s="19" t="s">
        <v>286</v>
      </c>
      <c r="BM914" s="225" t="s">
        <v>1346</v>
      </c>
    </row>
    <row r="915" s="2" customFormat="1">
      <c r="A915" s="40"/>
      <c r="B915" s="41"/>
      <c r="C915" s="42"/>
      <c r="D915" s="227" t="s">
        <v>158</v>
      </c>
      <c r="E915" s="42"/>
      <c r="F915" s="228" t="s">
        <v>1347</v>
      </c>
      <c r="G915" s="42"/>
      <c r="H915" s="42"/>
      <c r="I915" s="229"/>
      <c r="J915" s="42"/>
      <c r="K915" s="42"/>
      <c r="L915" s="46"/>
      <c r="M915" s="230"/>
      <c r="N915" s="231"/>
      <c r="O915" s="86"/>
      <c r="P915" s="86"/>
      <c r="Q915" s="86"/>
      <c r="R915" s="86"/>
      <c r="S915" s="86"/>
      <c r="T915" s="87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T915" s="19" t="s">
        <v>158</v>
      </c>
      <c r="AU915" s="19" t="s">
        <v>78</v>
      </c>
    </row>
    <row r="916" s="2" customFormat="1">
      <c r="A916" s="40"/>
      <c r="B916" s="41"/>
      <c r="C916" s="42"/>
      <c r="D916" s="232" t="s">
        <v>164</v>
      </c>
      <c r="E916" s="42"/>
      <c r="F916" s="233" t="s">
        <v>1348</v>
      </c>
      <c r="G916" s="42"/>
      <c r="H916" s="42"/>
      <c r="I916" s="229"/>
      <c r="J916" s="42"/>
      <c r="K916" s="42"/>
      <c r="L916" s="46"/>
      <c r="M916" s="230"/>
      <c r="N916" s="231"/>
      <c r="O916" s="86"/>
      <c r="P916" s="86"/>
      <c r="Q916" s="86"/>
      <c r="R916" s="86"/>
      <c r="S916" s="86"/>
      <c r="T916" s="87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T916" s="19" t="s">
        <v>164</v>
      </c>
      <c r="AU916" s="19" t="s">
        <v>78</v>
      </c>
    </row>
    <row r="917" s="14" customFormat="1">
      <c r="A917" s="14"/>
      <c r="B917" s="259"/>
      <c r="C917" s="260"/>
      <c r="D917" s="227" t="s">
        <v>438</v>
      </c>
      <c r="E917" s="261" t="s">
        <v>19</v>
      </c>
      <c r="F917" s="262" t="s">
        <v>1318</v>
      </c>
      <c r="G917" s="260"/>
      <c r="H917" s="263">
        <v>210.80000000000001</v>
      </c>
      <c r="I917" s="264"/>
      <c r="J917" s="260"/>
      <c r="K917" s="260"/>
      <c r="L917" s="265"/>
      <c r="M917" s="266"/>
      <c r="N917" s="267"/>
      <c r="O917" s="267"/>
      <c r="P917" s="267"/>
      <c r="Q917" s="267"/>
      <c r="R917" s="267"/>
      <c r="S917" s="267"/>
      <c r="T917" s="26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69" t="s">
        <v>438</v>
      </c>
      <c r="AU917" s="269" t="s">
        <v>78</v>
      </c>
      <c r="AV917" s="14" t="s">
        <v>78</v>
      </c>
      <c r="AW917" s="14" t="s">
        <v>31</v>
      </c>
      <c r="AX917" s="14" t="s">
        <v>69</v>
      </c>
      <c r="AY917" s="269" t="s">
        <v>149</v>
      </c>
    </row>
    <row r="918" s="15" customFormat="1">
      <c r="A918" s="15"/>
      <c r="B918" s="270"/>
      <c r="C918" s="271"/>
      <c r="D918" s="227" t="s">
        <v>438</v>
      </c>
      <c r="E918" s="272" t="s">
        <v>19</v>
      </c>
      <c r="F918" s="273" t="s">
        <v>441</v>
      </c>
      <c r="G918" s="271"/>
      <c r="H918" s="274">
        <v>210.80000000000001</v>
      </c>
      <c r="I918" s="275"/>
      <c r="J918" s="271"/>
      <c r="K918" s="271"/>
      <c r="L918" s="276"/>
      <c r="M918" s="277"/>
      <c r="N918" s="278"/>
      <c r="O918" s="278"/>
      <c r="P918" s="278"/>
      <c r="Q918" s="278"/>
      <c r="R918" s="278"/>
      <c r="S918" s="278"/>
      <c r="T918" s="279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80" t="s">
        <v>438</v>
      </c>
      <c r="AU918" s="280" t="s">
        <v>78</v>
      </c>
      <c r="AV918" s="15" t="s">
        <v>166</v>
      </c>
      <c r="AW918" s="15" t="s">
        <v>31</v>
      </c>
      <c r="AX918" s="15" t="s">
        <v>76</v>
      </c>
      <c r="AY918" s="280" t="s">
        <v>149</v>
      </c>
    </row>
    <row r="919" s="2" customFormat="1" ht="16.5" customHeight="1">
      <c r="A919" s="40"/>
      <c r="B919" s="41"/>
      <c r="C919" s="234" t="s">
        <v>1349</v>
      </c>
      <c r="D919" s="234" t="s">
        <v>198</v>
      </c>
      <c r="E919" s="235" t="s">
        <v>1350</v>
      </c>
      <c r="F919" s="236" t="s">
        <v>1351</v>
      </c>
      <c r="G919" s="237" t="s">
        <v>154</v>
      </c>
      <c r="H919" s="238">
        <v>1.544</v>
      </c>
      <c r="I919" s="239"/>
      <c r="J919" s="240">
        <f>ROUND(I919*H919,2)</f>
        <v>0</v>
      </c>
      <c r="K919" s="236" t="s">
        <v>161</v>
      </c>
      <c r="L919" s="241"/>
      <c r="M919" s="242" t="s">
        <v>19</v>
      </c>
      <c r="N919" s="243" t="s">
        <v>40</v>
      </c>
      <c r="O919" s="86"/>
      <c r="P919" s="223">
        <f>O919*H919</f>
        <v>0</v>
      </c>
      <c r="Q919" s="223">
        <v>0.55000000000000004</v>
      </c>
      <c r="R919" s="223">
        <f>Q919*H919</f>
        <v>0.84920000000000007</v>
      </c>
      <c r="S919" s="223">
        <v>0</v>
      </c>
      <c r="T919" s="224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25" t="s">
        <v>330</v>
      </c>
      <c r="AT919" s="225" t="s">
        <v>198</v>
      </c>
      <c r="AU919" s="225" t="s">
        <v>78</v>
      </c>
      <c r="AY919" s="19" t="s">
        <v>149</v>
      </c>
      <c r="BE919" s="226">
        <f>IF(N919="základní",J919,0)</f>
        <v>0</v>
      </c>
      <c r="BF919" s="226">
        <f>IF(N919="snížená",J919,0)</f>
        <v>0</v>
      </c>
      <c r="BG919" s="226">
        <f>IF(N919="zákl. přenesená",J919,0)</f>
        <v>0</v>
      </c>
      <c r="BH919" s="226">
        <f>IF(N919="sníž. přenesená",J919,0)</f>
        <v>0</v>
      </c>
      <c r="BI919" s="226">
        <f>IF(N919="nulová",J919,0)</f>
        <v>0</v>
      </c>
      <c r="BJ919" s="19" t="s">
        <v>76</v>
      </c>
      <c r="BK919" s="226">
        <f>ROUND(I919*H919,2)</f>
        <v>0</v>
      </c>
      <c r="BL919" s="19" t="s">
        <v>286</v>
      </c>
      <c r="BM919" s="225" t="s">
        <v>1352</v>
      </c>
    </row>
    <row r="920" s="2" customFormat="1">
      <c r="A920" s="40"/>
      <c r="B920" s="41"/>
      <c r="C920" s="42"/>
      <c r="D920" s="227" t="s">
        <v>158</v>
      </c>
      <c r="E920" s="42"/>
      <c r="F920" s="228" t="s">
        <v>1351</v>
      </c>
      <c r="G920" s="42"/>
      <c r="H920" s="42"/>
      <c r="I920" s="229"/>
      <c r="J920" s="42"/>
      <c r="K920" s="42"/>
      <c r="L920" s="46"/>
      <c r="M920" s="230"/>
      <c r="N920" s="231"/>
      <c r="O920" s="86"/>
      <c r="P920" s="86"/>
      <c r="Q920" s="86"/>
      <c r="R920" s="86"/>
      <c r="S920" s="86"/>
      <c r="T920" s="87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9" t="s">
        <v>158</v>
      </c>
      <c r="AU920" s="19" t="s">
        <v>78</v>
      </c>
    </row>
    <row r="921" s="13" customFormat="1">
      <c r="A921" s="13"/>
      <c r="B921" s="249"/>
      <c r="C921" s="250"/>
      <c r="D921" s="227" t="s">
        <v>438</v>
      </c>
      <c r="E921" s="251" t="s">
        <v>19</v>
      </c>
      <c r="F921" s="252" t="s">
        <v>1353</v>
      </c>
      <c r="G921" s="250"/>
      <c r="H921" s="251" t="s">
        <v>19</v>
      </c>
      <c r="I921" s="253"/>
      <c r="J921" s="250"/>
      <c r="K921" s="250"/>
      <c r="L921" s="254"/>
      <c r="M921" s="255"/>
      <c r="N921" s="256"/>
      <c r="O921" s="256"/>
      <c r="P921" s="256"/>
      <c r="Q921" s="256"/>
      <c r="R921" s="256"/>
      <c r="S921" s="256"/>
      <c r="T921" s="257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8" t="s">
        <v>438</v>
      </c>
      <c r="AU921" s="258" t="s">
        <v>78</v>
      </c>
      <c r="AV921" s="13" t="s">
        <v>76</v>
      </c>
      <c r="AW921" s="13" t="s">
        <v>31</v>
      </c>
      <c r="AX921" s="13" t="s">
        <v>69</v>
      </c>
      <c r="AY921" s="258" t="s">
        <v>149</v>
      </c>
    </row>
    <row r="922" s="14" customFormat="1">
      <c r="A922" s="14"/>
      <c r="B922" s="259"/>
      <c r="C922" s="260"/>
      <c r="D922" s="227" t="s">
        <v>438</v>
      </c>
      <c r="E922" s="261" t="s">
        <v>19</v>
      </c>
      <c r="F922" s="262" t="s">
        <v>1354</v>
      </c>
      <c r="G922" s="260"/>
      <c r="H922" s="263">
        <v>1.4039999999999999</v>
      </c>
      <c r="I922" s="264"/>
      <c r="J922" s="260"/>
      <c r="K922" s="260"/>
      <c r="L922" s="265"/>
      <c r="M922" s="266"/>
      <c r="N922" s="267"/>
      <c r="O922" s="267"/>
      <c r="P922" s="267"/>
      <c r="Q922" s="267"/>
      <c r="R922" s="267"/>
      <c r="S922" s="267"/>
      <c r="T922" s="268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69" t="s">
        <v>438</v>
      </c>
      <c r="AU922" s="269" t="s">
        <v>78</v>
      </c>
      <c r="AV922" s="14" t="s">
        <v>78</v>
      </c>
      <c r="AW922" s="14" t="s">
        <v>31</v>
      </c>
      <c r="AX922" s="14" t="s">
        <v>69</v>
      </c>
      <c r="AY922" s="269" t="s">
        <v>149</v>
      </c>
    </row>
    <row r="923" s="15" customFormat="1">
      <c r="A923" s="15"/>
      <c r="B923" s="270"/>
      <c r="C923" s="271"/>
      <c r="D923" s="227" t="s">
        <v>438</v>
      </c>
      <c r="E923" s="272" t="s">
        <v>19</v>
      </c>
      <c r="F923" s="273" t="s">
        <v>441</v>
      </c>
      <c r="G923" s="271"/>
      <c r="H923" s="274">
        <v>1.4039999999999999</v>
      </c>
      <c r="I923" s="275"/>
      <c r="J923" s="271"/>
      <c r="K923" s="271"/>
      <c r="L923" s="276"/>
      <c r="M923" s="277"/>
      <c r="N923" s="278"/>
      <c r="O923" s="278"/>
      <c r="P923" s="278"/>
      <c r="Q923" s="278"/>
      <c r="R923" s="278"/>
      <c r="S923" s="278"/>
      <c r="T923" s="279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80" t="s">
        <v>438</v>
      </c>
      <c r="AU923" s="280" t="s">
        <v>78</v>
      </c>
      <c r="AV923" s="15" t="s">
        <v>166</v>
      </c>
      <c r="AW923" s="15" t="s">
        <v>31</v>
      </c>
      <c r="AX923" s="15" t="s">
        <v>69</v>
      </c>
      <c r="AY923" s="280" t="s">
        <v>149</v>
      </c>
    </row>
    <row r="924" s="16" customFormat="1">
      <c r="A924" s="16"/>
      <c r="B924" s="281"/>
      <c r="C924" s="282"/>
      <c r="D924" s="227" t="s">
        <v>438</v>
      </c>
      <c r="E924" s="283" t="s">
        <v>19</v>
      </c>
      <c r="F924" s="284" t="s">
        <v>446</v>
      </c>
      <c r="G924" s="282"/>
      <c r="H924" s="285">
        <v>1.4039999999999999</v>
      </c>
      <c r="I924" s="286"/>
      <c r="J924" s="282"/>
      <c r="K924" s="282"/>
      <c r="L924" s="287"/>
      <c r="M924" s="288"/>
      <c r="N924" s="289"/>
      <c r="O924" s="289"/>
      <c r="P924" s="289"/>
      <c r="Q924" s="289"/>
      <c r="R924" s="289"/>
      <c r="S924" s="289"/>
      <c r="T924" s="290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T924" s="291" t="s">
        <v>438</v>
      </c>
      <c r="AU924" s="291" t="s">
        <v>78</v>
      </c>
      <c r="AV924" s="16" t="s">
        <v>156</v>
      </c>
      <c r="AW924" s="16" t="s">
        <v>31</v>
      </c>
      <c r="AX924" s="16" t="s">
        <v>69</v>
      </c>
      <c r="AY924" s="291" t="s">
        <v>149</v>
      </c>
    </row>
    <row r="925" s="14" customFormat="1">
      <c r="A925" s="14"/>
      <c r="B925" s="259"/>
      <c r="C925" s="260"/>
      <c r="D925" s="227" t="s">
        <v>438</v>
      </c>
      <c r="E925" s="261" t="s">
        <v>19</v>
      </c>
      <c r="F925" s="262" t="s">
        <v>1311</v>
      </c>
      <c r="G925" s="260"/>
      <c r="H925" s="263">
        <v>1.544</v>
      </c>
      <c r="I925" s="264"/>
      <c r="J925" s="260"/>
      <c r="K925" s="260"/>
      <c r="L925" s="265"/>
      <c r="M925" s="266"/>
      <c r="N925" s="267"/>
      <c r="O925" s="267"/>
      <c r="P925" s="267"/>
      <c r="Q925" s="267"/>
      <c r="R925" s="267"/>
      <c r="S925" s="267"/>
      <c r="T925" s="268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69" t="s">
        <v>438</v>
      </c>
      <c r="AU925" s="269" t="s">
        <v>78</v>
      </c>
      <c r="AV925" s="14" t="s">
        <v>78</v>
      </c>
      <c r="AW925" s="14" t="s">
        <v>31</v>
      </c>
      <c r="AX925" s="14" t="s">
        <v>76</v>
      </c>
      <c r="AY925" s="269" t="s">
        <v>149</v>
      </c>
    </row>
    <row r="926" s="2" customFormat="1" ht="16.5" customHeight="1">
      <c r="A926" s="40"/>
      <c r="B926" s="41"/>
      <c r="C926" s="214" t="s">
        <v>1355</v>
      </c>
      <c r="D926" s="214" t="s">
        <v>151</v>
      </c>
      <c r="E926" s="215" t="s">
        <v>1356</v>
      </c>
      <c r="F926" s="216" t="s">
        <v>1357</v>
      </c>
      <c r="G926" s="217" t="s">
        <v>228</v>
      </c>
      <c r="H926" s="218">
        <v>394.39999999999998</v>
      </c>
      <c r="I926" s="219"/>
      <c r="J926" s="220">
        <f>ROUND(I926*H926,2)</f>
        <v>0</v>
      </c>
      <c r="K926" s="216" t="s">
        <v>161</v>
      </c>
      <c r="L926" s="46"/>
      <c r="M926" s="221" t="s">
        <v>19</v>
      </c>
      <c r="N926" s="222" t="s">
        <v>40</v>
      </c>
      <c r="O926" s="86"/>
      <c r="P926" s="223">
        <f>O926*H926</f>
        <v>0</v>
      </c>
      <c r="Q926" s="223">
        <v>0</v>
      </c>
      <c r="R926" s="223">
        <f>Q926*H926</f>
        <v>0</v>
      </c>
      <c r="S926" s="223">
        <v>0</v>
      </c>
      <c r="T926" s="224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25" t="s">
        <v>286</v>
      </c>
      <c r="AT926" s="225" t="s">
        <v>151</v>
      </c>
      <c r="AU926" s="225" t="s">
        <v>78</v>
      </c>
      <c r="AY926" s="19" t="s">
        <v>149</v>
      </c>
      <c r="BE926" s="226">
        <f>IF(N926="základní",J926,0)</f>
        <v>0</v>
      </c>
      <c r="BF926" s="226">
        <f>IF(N926="snížená",J926,0)</f>
        <v>0</v>
      </c>
      <c r="BG926" s="226">
        <f>IF(N926="zákl. přenesená",J926,0)</f>
        <v>0</v>
      </c>
      <c r="BH926" s="226">
        <f>IF(N926="sníž. přenesená",J926,0)</f>
        <v>0</v>
      </c>
      <c r="BI926" s="226">
        <f>IF(N926="nulová",J926,0)</f>
        <v>0</v>
      </c>
      <c r="BJ926" s="19" t="s">
        <v>76</v>
      </c>
      <c r="BK926" s="226">
        <f>ROUND(I926*H926,2)</f>
        <v>0</v>
      </c>
      <c r="BL926" s="19" t="s">
        <v>286</v>
      </c>
      <c r="BM926" s="225" t="s">
        <v>1358</v>
      </c>
    </row>
    <row r="927" s="2" customFormat="1">
      <c r="A927" s="40"/>
      <c r="B927" s="41"/>
      <c r="C927" s="42"/>
      <c r="D927" s="227" t="s">
        <v>158</v>
      </c>
      <c r="E927" s="42"/>
      <c r="F927" s="228" t="s">
        <v>1359</v>
      </c>
      <c r="G927" s="42"/>
      <c r="H927" s="42"/>
      <c r="I927" s="229"/>
      <c r="J927" s="42"/>
      <c r="K927" s="42"/>
      <c r="L927" s="46"/>
      <c r="M927" s="230"/>
      <c r="N927" s="231"/>
      <c r="O927" s="86"/>
      <c r="P927" s="86"/>
      <c r="Q927" s="86"/>
      <c r="R927" s="86"/>
      <c r="S927" s="86"/>
      <c r="T927" s="87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T927" s="19" t="s">
        <v>158</v>
      </c>
      <c r="AU927" s="19" t="s">
        <v>78</v>
      </c>
    </row>
    <row r="928" s="2" customFormat="1">
      <c r="A928" s="40"/>
      <c r="B928" s="41"/>
      <c r="C928" s="42"/>
      <c r="D928" s="232" t="s">
        <v>164</v>
      </c>
      <c r="E928" s="42"/>
      <c r="F928" s="233" t="s">
        <v>1360</v>
      </c>
      <c r="G928" s="42"/>
      <c r="H928" s="42"/>
      <c r="I928" s="229"/>
      <c r="J928" s="42"/>
      <c r="K928" s="42"/>
      <c r="L928" s="46"/>
      <c r="M928" s="230"/>
      <c r="N928" s="231"/>
      <c r="O928" s="86"/>
      <c r="P928" s="86"/>
      <c r="Q928" s="86"/>
      <c r="R928" s="86"/>
      <c r="S928" s="86"/>
      <c r="T928" s="87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9" t="s">
        <v>164</v>
      </c>
      <c r="AU928" s="19" t="s">
        <v>78</v>
      </c>
    </row>
    <row r="929" s="14" customFormat="1">
      <c r="A929" s="14"/>
      <c r="B929" s="259"/>
      <c r="C929" s="260"/>
      <c r="D929" s="227" t="s">
        <v>438</v>
      </c>
      <c r="E929" s="261" t="s">
        <v>19</v>
      </c>
      <c r="F929" s="262" t="s">
        <v>1361</v>
      </c>
      <c r="G929" s="260"/>
      <c r="H929" s="263">
        <v>394.39999999999998</v>
      </c>
      <c r="I929" s="264"/>
      <c r="J929" s="260"/>
      <c r="K929" s="260"/>
      <c r="L929" s="265"/>
      <c r="M929" s="266"/>
      <c r="N929" s="267"/>
      <c r="O929" s="267"/>
      <c r="P929" s="267"/>
      <c r="Q929" s="267"/>
      <c r="R929" s="267"/>
      <c r="S929" s="267"/>
      <c r="T929" s="268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69" t="s">
        <v>438</v>
      </c>
      <c r="AU929" s="269" t="s">
        <v>78</v>
      </c>
      <c r="AV929" s="14" t="s">
        <v>78</v>
      </c>
      <c r="AW929" s="14" t="s">
        <v>31</v>
      </c>
      <c r="AX929" s="14" t="s">
        <v>69</v>
      </c>
      <c r="AY929" s="269" t="s">
        <v>149</v>
      </c>
    </row>
    <row r="930" s="15" customFormat="1">
      <c r="A930" s="15"/>
      <c r="B930" s="270"/>
      <c r="C930" s="271"/>
      <c r="D930" s="227" t="s">
        <v>438</v>
      </c>
      <c r="E930" s="272" t="s">
        <v>19</v>
      </c>
      <c r="F930" s="273" t="s">
        <v>441</v>
      </c>
      <c r="G930" s="271"/>
      <c r="H930" s="274">
        <v>394.39999999999998</v>
      </c>
      <c r="I930" s="275"/>
      <c r="J930" s="271"/>
      <c r="K930" s="271"/>
      <c r="L930" s="276"/>
      <c r="M930" s="277"/>
      <c r="N930" s="278"/>
      <c r="O930" s="278"/>
      <c r="P930" s="278"/>
      <c r="Q930" s="278"/>
      <c r="R930" s="278"/>
      <c r="S930" s="278"/>
      <c r="T930" s="279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80" t="s">
        <v>438</v>
      </c>
      <c r="AU930" s="280" t="s">
        <v>78</v>
      </c>
      <c r="AV930" s="15" t="s">
        <v>166</v>
      </c>
      <c r="AW930" s="15" t="s">
        <v>31</v>
      </c>
      <c r="AX930" s="15" t="s">
        <v>76</v>
      </c>
      <c r="AY930" s="280" t="s">
        <v>149</v>
      </c>
    </row>
    <row r="931" s="2" customFormat="1" ht="16.5" customHeight="1">
      <c r="A931" s="40"/>
      <c r="B931" s="41"/>
      <c r="C931" s="234" t="s">
        <v>1362</v>
      </c>
      <c r="D931" s="234" t="s">
        <v>198</v>
      </c>
      <c r="E931" s="235" t="s">
        <v>1350</v>
      </c>
      <c r="F931" s="236" t="s">
        <v>1351</v>
      </c>
      <c r="G931" s="237" t="s">
        <v>154</v>
      </c>
      <c r="H931" s="238">
        <v>0.65100000000000002</v>
      </c>
      <c r="I931" s="239"/>
      <c r="J931" s="240">
        <f>ROUND(I931*H931,2)</f>
        <v>0</v>
      </c>
      <c r="K931" s="236" t="s">
        <v>161</v>
      </c>
      <c r="L931" s="241"/>
      <c r="M931" s="242" t="s">
        <v>19</v>
      </c>
      <c r="N931" s="243" t="s">
        <v>40</v>
      </c>
      <c r="O931" s="86"/>
      <c r="P931" s="223">
        <f>O931*H931</f>
        <v>0</v>
      </c>
      <c r="Q931" s="223">
        <v>0.55000000000000004</v>
      </c>
      <c r="R931" s="223">
        <f>Q931*H931</f>
        <v>0.35805000000000003</v>
      </c>
      <c r="S931" s="223">
        <v>0</v>
      </c>
      <c r="T931" s="224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25" t="s">
        <v>330</v>
      </c>
      <c r="AT931" s="225" t="s">
        <v>198</v>
      </c>
      <c r="AU931" s="225" t="s">
        <v>78</v>
      </c>
      <c r="AY931" s="19" t="s">
        <v>149</v>
      </c>
      <c r="BE931" s="226">
        <f>IF(N931="základní",J931,0)</f>
        <v>0</v>
      </c>
      <c r="BF931" s="226">
        <f>IF(N931="snížená",J931,0)</f>
        <v>0</v>
      </c>
      <c r="BG931" s="226">
        <f>IF(N931="zákl. přenesená",J931,0)</f>
        <v>0</v>
      </c>
      <c r="BH931" s="226">
        <f>IF(N931="sníž. přenesená",J931,0)</f>
        <v>0</v>
      </c>
      <c r="BI931" s="226">
        <f>IF(N931="nulová",J931,0)</f>
        <v>0</v>
      </c>
      <c r="BJ931" s="19" t="s">
        <v>76</v>
      </c>
      <c r="BK931" s="226">
        <f>ROUND(I931*H931,2)</f>
        <v>0</v>
      </c>
      <c r="BL931" s="19" t="s">
        <v>286</v>
      </c>
      <c r="BM931" s="225" t="s">
        <v>1363</v>
      </c>
    </row>
    <row r="932" s="2" customFormat="1">
      <c r="A932" s="40"/>
      <c r="B932" s="41"/>
      <c r="C932" s="42"/>
      <c r="D932" s="227" t="s">
        <v>158</v>
      </c>
      <c r="E932" s="42"/>
      <c r="F932" s="228" t="s">
        <v>1351</v>
      </c>
      <c r="G932" s="42"/>
      <c r="H932" s="42"/>
      <c r="I932" s="229"/>
      <c r="J932" s="42"/>
      <c r="K932" s="42"/>
      <c r="L932" s="46"/>
      <c r="M932" s="230"/>
      <c r="N932" s="231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158</v>
      </c>
      <c r="AU932" s="19" t="s">
        <v>78</v>
      </c>
    </row>
    <row r="933" s="14" customFormat="1">
      <c r="A933" s="14"/>
      <c r="B933" s="259"/>
      <c r="C933" s="260"/>
      <c r="D933" s="227" t="s">
        <v>438</v>
      </c>
      <c r="E933" s="261" t="s">
        <v>19</v>
      </c>
      <c r="F933" s="262" t="s">
        <v>1364</v>
      </c>
      <c r="G933" s="260"/>
      <c r="H933" s="263">
        <v>0.59199999999999997</v>
      </c>
      <c r="I933" s="264"/>
      <c r="J933" s="260"/>
      <c r="K933" s="260"/>
      <c r="L933" s="265"/>
      <c r="M933" s="266"/>
      <c r="N933" s="267"/>
      <c r="O933" s="267"/>
      <c r="P933" s="267"/>
      <c r="Q933" s="267"/>
      <c r="R933" s="267"/>
      <c r="S933" s="267"/>
      <c r="T933" s="268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69" t="s">
        <v>438</v>
      </c>
      <c r="AU933" s="269" t="s">
        <v>78</v>
      </c>
      <c r="AV933" s="14" t="s">
        <v>78</v>
      </c>
      <c r="AW933" s="14" t="s">
        <v>31</v>
      </c>
      <c r="AX933" s="14" t="s">
        <v>69</v>
      </c>
      <c r="AY933" s="269" t="s">
        <v>149</v>
      </c>
    </row>
    <row r="934" s="15" customFormat="1">
      <c r="A934" s="15"/>
      <c r="B934" s="270"/>
      <c r="C934" s="271"/>
      <c r="D934" s="227" t="s">
        <v>438</v>
      </c>
      <c r="E934" s="272" t="s">
        <v>19</v>
      </c>
      <c r="F934" s="273" t="s">
        <v>441</v>
      </c>
      <c r="G934" s="271"/>
      <c r="H934" s="274">
        <v>0.59199999999999997</v>
      </c>
      <c r="I934" s="275"/>
      <c r="J934" s="271"/>
      <c r="K934" s="271"/>
      <c r="L934" s="276"/>
      <c r="M934" s="277"/>
      <c r="N934" s="278"/>
      <c r="O934" s="278"/>
      <c r="P934" s="278"/>
      <c r="Q934" s="278"/>
      <c r="R934" s="278"/>
      <c r="S934" s="278"/>
      <c r="T934" s="279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80" t="s">
        <v>438</v>
      </c>
      <c r="AU934" s="280" t="s">
        <v>78</v>
      </c>
      <c r="AV934" s="15" t="s">
        <v>166</v>
      </c>
      <c r="AW934" s="15" t="s">
        <v>31</v>
      </c>
      <c r="AX934" s="15" t="s">
        <v>69</v>
      </c>
      <c r="AY934" s="280" t="s">
        <v>149</v>
      </c>
    </row>
    <row r="935" s="14" customFormat="1">
      <c r="A935" s="14"/>
      <c r="B935" s="259"/>
      <c r="C935" s="260"/>
      <c r="D935" s="227" t="s">
        <v>438</v>
      </c>
      <c r="E935" s="261" t="s">
        <v>19</v>
      </c>
      <c r="F935" s="262" t="s">
        <v>1365</v>
      </c>
      <c r="G935" s="260"/>
      <c r="H935" s="263">
        <v>0.65100000000000002</v>
      </c>
      <c r="I935" s="264"/>
      <c r="J935" s="260"/>
      <c r="K935" s="260"/>
      <c r="L935" s="265"/>
      <c r="M935" s="266"/>
      <c r="N935" s="267"/>
      <c r="O935" s="267"/>
      <c r="P935" s="267"/>
      <c r="Q935" s="267"/>
      <c r="R935" s="267"/>
      <c r="S935" s="267"/>
      <c r="T935" s="268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69" t="s">
        <v>438</v>
      </c>
      <c r="AU935" s="269" t="s">
        <v>78</v>
      </c>
      <c r="AV935" s="14" t="s">
        <v>78</v>
      </c>
      <c r="AW935" s="14" t="s">
        <v>31</v>
      </c>
      <c r="AX935" s="14" t="s">
        <v>76</v>
      </c>
      <c r="AY935" s="269" t="s">
        <v>149</v>
      </c>
    </row>
    <row r="936" s="2" customFormat="1" ht="24.15" customHeight="1">
      <c r="A936" s="40"/>
      <c r="B936" s="41"/>
      <c r="C936" s="214" t="s">
        <v>1366</v>
      </c>
      <c r="D936" s="214" t="s">
        <v>151</v>
      </c>
      <c r="E936" s="215" t="s">
        <v>1367</v>
      </c>
      <c r="F936" s="216" t="s">
        <v>1368</v>
      </c>
      <c r="G936" s="217" t="s">
        <v>154</v>
      </c>
      <c r="H936" s="218">
        <v>5.9500000000000002</v>
      </c>
      <c r="I936" s="219"/>
      <c r="J936" s="220">
        <f>ROUND(I936*H936,2)</f>
        <v>0</v>
      </c>
      <c r="K936" s="216" t="s">
        <v>161</v>
      </c>
      <c r="L936" s="46"/>
      <c r="M936" s="221" t="s">
        <v>19</v>
      </c>
      <c r="N936" s="222" t="s">
        <v>40</v>
      </c>
      <c r="O936" s="86"/>
      <c r="P936" s="223">
        <f>O936*H936</f>
        <v>0</v>
      </c>
      <c r="Q936" s="223">
        <v>0.023369999999999998</v>
      </c>
      <c r="R936" s="223">
        <f>Q936*H936</f>
        <v>0.1390515</v>
      </c>
      <c r="S936" s="223">
        <v>0</v>
      </c>
      <c r="T936" s="224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25" t="s">
        <v>286</v>
      </c>
      <c r="AT936" s="225" t="s">
        <v>151</v>
      </c>
      <c r="AU936" s="225" t="s">
        <v>78</v>
      </c>
      <c r="AY936" s="19" t="s">
        <v>149</v>
      </c>
      <c r="BE936" s="226">
        <f>IF(N936="základní",J936,0)</f>
        <v>0</v>
      </c>
      <c r="BF936" s="226">
        <f>IF(N936="snížená",J936,0)</f>
        <v>0</v>
      </c>
      <c r="BG936" s="226">
        <f>IF(N936="zákl. přenesená",J936,0)</f>
        <v>0</v>
      </c>
      <c r="BH936" s="226">
        <f>IF(N936="sníž. přenesená",J936,0)</f>
        <v>0</v>
      </c>
      <c r="BI936" s="226">
        <f>IF(N936="nulová",J936,0)</f>
        <v>0</v>
      </c>
      <c r="BJ936" s="19" t="s">
        <v>76</v>
      </c>
      <c r="BK936" s="226">
        <f>ROUND(I936*H936,2)</f>
        <v>0</v>
      </c>
      <c r="BL936" s="19" t="s">
        <v>286</v>
      </c>
      <c r="BM936" s="225" t="s">
        <v>1369</v>
      </c>
    </row>
    <row r="937" s="2" customFormat="1">
      <c r="A937" s="40"/>
      <c r="B937" s="41"/>
      <c r="C937" s="42"/>
      <c r="D937" s="227" t="s">
        <v>158</v>
      </c>
      <c r="E937" s="42"/>
      <c r="F937" s="228" t="s">
        <v>1370</v>
      </c>
      <c r="G937" s="42"/>
      <c r="H937" s="42"/>
      <c r="I937" s="229"/>
      <c r="J937" s="42"/>
      <c r="K937" s="42"/>
      <c r="L937" s="46"/>
      <c r="M937" s="230"/>
      <c r="N937" s="231"/>
      <c r="O937" s="86"/>
      <c r="P937" s="86"/>
      <c r="Q937" s="86"/>
      <c r="R937" s="86"/>
      <c r="S937" s="86"/>
      <c r="T937" s="87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T937" s="19" t="s">
        <v>158</v>
      </c>
      <c r="AU937" s="19" t="s">
        <v>78</v>
      </c>
    </row>
    <row r="938" s="2" customFormat="1">
      <c r="A938" s="40"/>
      <c r="B938" s="41"/>
      <c r="C938" s="42"/>
      <c r="D938" s="232" t="s">
        <v>164</v>
      </c>
      <c r="E938" s="42"/>
      <c r="F938" s="233" t="s">
        <v>1371</v>
      </c>
      <c r="G938" s="42"/>
      <c r="H938" s="42"/>
      <c r="I938" s="229"/>
      <c r="J938" s="42"/>
      <c r="K938" s="42"/>
      <c r="L938" s="46"/>
      <c r="M938" s="230"/>
      <c r="N938" s="231"/>
      <c r="O938" s="86"/>
      <c r="P938" s="86"/>
      <c r="Q938" s="86"/>
      <c r="R938" s="86"/>
      <c r="S938" s="86"/>
      <c r="T938" s="87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9" t="s">
        <v>164</v>
      </c>
      <c r="AU938" s="19" t="s">
        <v>78</v>
      </c>
    </row>
    <row r="939" s="14" customFormat="1">
      <c r="A939" s="14"/>
      <c r="B939" s="259"/>
      <c r="C939" s="260"/>
      <c r="D939" s="227" t="s">
        <v>438</v>
      </c>
      <c r="E939" s="261" t="s">
        <v>19</v>
      </c>
      <c r="F939" s="262" t="s">
        <v>1372</v>
      </c>
      <c r="G939" s="260"/>
      <c r="H939" s="263">
        <v>4.2999999999999998</v>
      </c>
      <c r="I939" s="264"/>
      <c r="J939" s="260"/>
      <c r="K939" s="260"/>
      <c r="L939" s="265"/>
      <c r="M939" s="266"/>
      <c r="N939" s="267"/>
      <c r="O939" s="267"/>
      <c r="P939" s="267"/>
      <c r="Q939" s="267"/>
      <c r="R939" s="267"/>
      <c r="S939" s="267"/>
      <c r="T939" s="268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69" t="s">
        <v>438</v>
      </c>
      <c r="AU939" s="269" t="s">
        <v>78</v>
      </c>
      <c r="AV939" s="14" t="s">
        <v>78</v>
      </c>
      <c r="AW939" s="14" t="s">
        <v>31</v>
      </c>
      <c r="AX939" s="14" t="s">
        <v>69</v>
      </c>
      <c r="AY939" s="269" t="s">
        <v>149</v>
      </c>
    </row>
    <row r="940" s="15" customFormat="1">
      <c r="A940" s="15"/>
      <c r="B940" s="270"/>
      <c r="C940" s="271"/>
      <c r="D940" s="227" t="s">
        <v>438</v>
      </c>
      <c r="E940" s="272" t="s">
        <v>19</v>
      </c>
      <c r="F940" s="273" t="s">
        <v>441</v>
      </c>
      <c r="G940" s="271"/>
      <c r="H940" s="274">
        <v>4.2999999999999998</v>
      </c>
      <c r="I940" s="275"/>
      <c r="J940" s="271"/>
      <c r="K940" s="271"/>
      <c r="L940" s="276"/>
      <c r="M940" s="277"/>
      <c r="N940" s="278"/>
      <c r="O940" s="278"/>
      <c r="P940" s="278"/>
      <c r="Q940" s="278"/>
      <c r="R940" s="278"/>
      <c r="S940" s="278"/>
      <c r="T940" s="279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80" t="s">
        <v>438</v>
      </c>
      <c r="AU940" s="280" t="s">
        <v>78</v>
      </c>
      <c r="AV940" s="15" t="s">
        <v>166</v>
      </c>
      <c r="AW940" s="15" t="s">
        <v>31</v>
      </c>
      <c r="AX940" s="15" t="s">
        <v>69</v>
      </c>
      <c r="AY940" s="280" t="s">
        <v>149</v>
      </c>
    </row>
    <row r="941" s="14" customFormat="1">
      <c r="A941" s="14"/>
      <c r="B941" s="259"/>
      <c r="C941" s="260"/>
      <c r="D941" s="227" t="s">
        <v>438</v>
      </c>
      <c r="E941" s="261" t="s">
        <v>19</v>
      </c>
      <c r="F941" s="262" t="s">
        <v>1373</v>
      </c>
      <c r="G941" s="260"/>
      <c r="H941" s="263">
        <v>0.65000000000000002</v>
      </c>
      <c r="I941" s="264"/>
      <c r="J941" s="260"/>
      <c r="K941" s="260"/>
      <c r="L941" s="265"/>
      <c r="M941" s="266"/>
      <c r="N941" s="267"/>
      <c r="O941" s="267"/>
      <c r="P941" s="267"/>
      <c r="Q941" s="267"/>
      <c r="R941" s="267"/>
      <c r="S941" s="267"/>
      <c r="T941" s="268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69" t="s">
        <v>438</v>
      </c>
      <c r="AU941" s="269" t="s">
        <v>78</v>
      </c>
      <c r="AV941" s="14" t="s">
        <v>78</v>
      </c>
      <c r="AW941" s="14" t="s">
        <v>31</v>
      </c>
      <c r="AX941" s="14" t="s">
        <v>69</v>
      </c>
      <c r="AY941" s="269" t="s">
        <v>149</v>
      </c>
    </row>
    <row r="942" s="15" customFormat="1">
      <c r="A942" s="15"/>
      <c r="B942" s="270"/>
      <c r="C942" s="271"/>
      <c r="D942" s="227" t="s">
        <v>438</v>
      </c>
      <c r="E942" s="272" t="s">
        <v>19</v>
      </c>
      <c r="F942" s="273" t="s">
        <v>441</v>
      </c>
      <c r="G942" s="271"/>
      <c r="H942" s="274">
        <v>0.65000000000000002</v>
      </c>
      <c r="I942" s="275"/>
      <c r="J942" s="271"/>
      <c r="K942" s="271"/>
      <c r="L942" s="276"/>
      <c r="M942" s="277"/>
      <c r="N942" s="278"/>
      <c r="O942" s="278"/>
      <c r="P942" s="278"/>
      <c r="Q942" s="278"/>
      <c r="R942" s="278"/>
      <c r="S942" s="278"/>
      <c r="T942" s="279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80" t="s">
        <v>438</v>
      </c>
      <c r="AU942" s="280" t="s">
        <v>78</v>
      </c>
      <c r="AV942" s="15" t="s">
        <v>166</v>
      </c>
      <c r="AW942" s="15" t="s">
        <v>31</v>
      </c>
      <c r="AX942" s="15" t="s">
        <v>69</v>
      </c>
      <c r="AY942" s="280" t="s">
        <v>149</v>
      </c>
    </row>
    <row r="943" s="14" customFormat="1">
      <c r="A943" s="14"/>
      <c r="B943" s="259"/>
      <c r="C943" s="260"/>
      <c r="D943" s="227" t="s">
        <v>438</v>
      </c>
      <c r="E943" s="261" t="s">
        <v>19</v>
      </c>
      <c r="F943" s="262" t="s">
        <v>1374</v>
      </c>
      <c r="G943" s="260"/>
      <c r="H943" s="263">
        <v>1</v>
      </c>
      <c r="I943" s="264"/>
      <c r="J943" s="260"/>
      <c r="K943" s="260"/>
      <c r="L943" s="265"/>
      <c r="M943" s="266"/>
      <c r="N943" s="267"/>
      <c r="O943" s="267"/>
      <c r="P943" s="267"/>
      <c r="Q943" s="267"/>
      <c r="R943" s="267"/>
      <c r="S943" s="267"/>
      <c r="T943" s="268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69" t="s">
        <v>438</v>
      </c>
      <c r="AU943" s="269" t="s">
        <v>78</v>
      </c>
      <c r="AV943" s="14" t="s">
        <v>78</v>
      </c>
      <c r="AW943" s="14" t="s">
        <v>31</v>
      </c>
      <c r="AX943" s="14" t="s">
        <v>69</v>
      </c>
      <c r="AY943" s="269" t="s">
        <v>149</v>
      </c>
    </row>
    <row r="944" s="15" customFormat="1">
      <c r="A944" s="15"/>
      <c r="B944" s="270"/>
      <c r="C944" s="271"/>
      <c r="D944" s="227" t="s">
        <v>438</v>
      </c>
      <c r="E944" s="272" t="s">
        <v>19</v>
      </c>
      <c r="F944" s="273" t="s">
        <v>441</v>
      </c>
      <c r="G944" s="271"/>
      <c r="H944" s="274">
        <v>1</v>
      </c>
      <c r="I944" s="275"/>
      <c r="J944" s="271"/>
      <c r="K944" s="271"/>
      <c r="L944" s="276"/>
      <c r="M944" s="277"/>
      <c r="N944" s="278"/>
      <c r="O944" s="278"/>
      <c r="P944" s="278"/>
      <c r="Q944" s="278"/>
      <c r="R944" s="278"/>
      <c r="S944" s="278"/>
      <c r="T944" s="279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80" t="s">
        <v>438</v>
      </c>
      <c r="AU944" s="280" t="s">
        <v>78</v>
      </c>
      <c r="AV944" s="15" t="s">
        <v>166</v>
      </c>
      <c r="AW944" s="15" t="s">
        <v>31</v>
      </c>
      <c r="AX944" s="15" t="s">
        <v>69</v>
      </c>
      <c r="AY944" s="280" t="s">
        <v>149</v>
      </c>
    </row>
    <row r="945" s="16" customFormat="1">
      <c r="A945" s="16"/>
      <c r="B945" s="281"/>
      <c r="C945" s="282"/>
      <c r="D945" s="227" t="s">
        <v>438</v>
      </c>
      <c r="E945" s="283" t="s">
        <v>19</v>
      </c>
      <c r="F945" s="284" t="s">
        <v>446</v>
      </c>
      <c r="G945" s="282"/>
      <c r="H945" s="285">
        <v>5.9500000000000002</v>
      </c>
      <c r="I945" s="286"/>
      <c r="J945" s="282"/>
      <c r="K945" s="282"/>
      <c r="L945" s="287"/>
      <c r="M945" s="288"/>
      <c r="N945" s="289"/>
      <c r="O945" s="289"/>
      <c r="P945" s="289"/>
      <c r="Q945" s="289"/>
      <c r="R945" s="289"/>
      <c r="S945" s="289"/>
      <c r="T945" s="290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T945" s="291" t="s">
        <v>438</v>
      </c>
      <c r="AU945" s="291" t="s">
        <v>78</v>
      </c>
      <c r="AV945" s="16" t="s">
        <v>156</v>
      </c>
      <c r="AW945" s="16" t="s">
        <v>31</v>
      </c>
      <c r="AX945" s="16" t="s">
        <v>76</v>
      </c>
      <c r="AY945" s="291" t="s">
        <v>149</v>
      </c>
    </row>
    <row r="946" s="2" customFormat="1" ht="16.5" customHeight="1">
      <c r="A946" s="40"/>
      <c r="B946" s="41"/>
      <c r="C946" s="214" t="s">
        <v>1375</v>
      </c>
      <c r="D946" s="214" t="s">
        <v>151</v>
      </c>
      <c r="E946" s="215" t="s">
        <v>1376</v>
      </c>
      <c r="F946" s="216" t="s">
        <v>1377</v>
      </c>
      <c r="G946" s="217" t="s">
        <v>228</v>
      </c>
      <c r="H946" s="218">
        <v>90</v>
      </c>
      <c r="I946" s="219"/>
      <c r="J946" s="220">
        <f>ROUND(I946*H946,2)</f>
        <v>0</v>
      </c>
      <c r="K946" s="216" t="s">
        <v>161</v>
      </c>
      <c r="L946" s="46"/>
      <c r="M946" s="221" t="s">
        <v>19</v>
      </c>
      <c r="N946" s="222" t="s">
        <v>40</v>
      </c>
      <c r="O946" s="86"/>
      <c r="P946" s="223">
        <f>O946*H946</f>
        <v>0</v>
      </c>
      <c r="Q946" s="223">
        <v>1.0000000000000001E-05</v>
      </c>
      <c r="R946" s="223">
        <f>Q946*H946</f>
        <v>0.00090000000000000008</v>
      </c>
      <c r="S946" s="223">
        <v>0</v>
      </c>
      <c r="T946" s="224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25" t="s">
        <v>286</v>
      </c>
      <c r="AT946" s="225" t="s">
        <v>151</v>
      </c>
      <c r="AU946" s="225" t="s">
        <v>78</v>
      </c>
      <c r="AY946" s="19" t="s">
        <v>149</v>
      </c>
      <c r="BE946" s="226">
        <f>IF(N946="základní",J946,0)</f>
        <v>0</v>
      </c>
      <c r="BF946" s="226">
        <f>IF(N946="snížená",J946,0)</f>
        <v>0</v>
      </c>
      <c r="BG946" s="226">
        <f>IF(N946="zákl. přenesená",J946,0)</f>
        <v>0</v>
      </c>
      <c r="BH946" s="226">
        <f>IF(N946="sníž. přenesená",J946,0)</f>
        <v>0</v>
      </c>
      <c r="BI946" s="226">
        <f>IF(N946="nulová",J946,0)</f>
        <v>0</v>
      </c>
      <c r="BJ946" s="19" t="s">
        <v>76</v>
      </c>
      <c r="BK946" s="226">
        <f>ROUND(I946*H946,2)</f>
        <v>0</v>
      </c>
      <c r="BL946" s="19" t="s">
        <v>286</v>
      </c>
      <c r="BM946" s="225" t="s">
        <v>1378</v>
      </c>
    </row>
    <row r="947" s="2" customFormat="1">
      <c r="A947" s="40"/>
      <c r="B947" s="41"/>
      <c r="C947" s="42"/>
      <c r="D947" s="227" t="s">
        <v>158</v>
      </c>
      <c r="E947" s="42"/>
      <c r="F947" s="228" t="s">
        <v>1379</v>
      </c>
      <c r="G947" s="42"/>
      <c r="H947" s="42"/>
      <c r="I947" s="229"/>
      <c r="J947" s="42"/>
      <c r="K947" s="42"/>
      <c r="L947" s="46"/>
      <c r="M947" s="230"/>
      <c r="N947" s="231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9" t="s">
        <v>158</v>
      </c>
      <c r="AU947" s="19" t="s">
        <v>78</v>
      </c>
    </row>
    <row r="948" s="2" customFormat="1">
      <c r="A948" s="40"/>
      <c r="B948" s="41"/>
      <c r="C948" s="42"/>
      <c r="D948" s="232" t="s">
        <v>164</v>
      </c>
      <c r="E948" s="42"/>
      <c r="F948" s="233" t="s">
        <v>1380</v>
      </c>
      <c r="G948" s="42"/>
      <c r="H948" s="42"/>
      <c r="I948" s="229"/>
      <c r="J948" s="42"/>
      <c r="K948" s="42"/>
      <c r="L948" s="46"/>
      <c r="M948" s="230"/>
      <c r="N948" s="231"/>
      <c r="O948" s="86"/>
      <c r="P948" s="86"/>
      <c r="Q948" s="86"/>
      <c r="R948" s="86"/>
      <c r="S948" s="86"/>
      <c r="T948" s="87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T948" s="19" t="s">
        <v>164</v>
      </c>
      <c r="AU948" s="19" t="s">
        <v>78</v>
      </c>
    </row>
    <row r="949" s="14" customFormat="1">
      <c r="A949" s="14"/>
      <c r="B949" s="259"/>
      <c r="C949" s="260"/>
      <c r="D949" s="227" t="s">
        <v>438</v>
      </c>
      <c r="E949" s="261" t="s">
        <v>19</v>
      </c>
      <c r="F949" s="262" t="s">
        <v>1381</v>
      </c>
      <c r="G949" s="260"/>
      <c r="H949" s="263">
        <v>90</v>
      </c>
      <c r="I949" s="264"/>
      <c r="J949" s="260"/>
      <c r="K949" s="260"/>
      <c r="L949" s="265"/>
      <c r="M949" s="266"/>
      <c r="N949" s="267"/>
      <c r="O949" s="267"/>
      <c r="P949" s="267"/>
      <c r="Q949" s="267"/>
      <c r="R949" s="267"/>
      <c r="S949" s="267"/>
      <c r="T949" s="268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69" t="s">
        <v>438</v>
      </c>
      <c r="AU949" s="269" t="s">
        <v>78</v>
      </c>
      <c r="AV949" s="14" t="s">
        <v>78</v>
      </c>
      <c r="AW949" s="14" t="s">
        <v>31</v>
      </c>
      <c r="AX949" s="14" t="s">
        <v>69</v>
      </c>
      <c r="AY949" s="269" t="s">
        <v>149</v>
      </c>
    </row>
    <row r="950" s="15" customFormat="1">
      <c r="A950" s="15"/>
      <c r="B950" s="270"/>
      <c r="C950" s="271"/>
      <c r="D950" s="227" t="s">
        <v>438</v>
      </c>
      <c r="E950" s="272" t="s">
        <v>19</v>
      </c>
      <c r="F950" s="273" t="s">
        <v>441</v>
      </c>
      <c r="G950" s="271"/>
      <c r="H950" s="274">
        <v>90</v>
      </c>
      <c r="I950" s="275"/>
      <c r="J950" s="271"/>
      <c r="K950" s="271"/>
      <c r="L950" s="276"/>
      <c r="M950" s="277"/>
      <c r="N950" s="278"/>
      <c r="O950" s="278"/>
      <c r="P950" s="278"/>
      <c r="Q950" s="278"/>
      <c r="R950" s="278"/>
      <c r="S950" s="278"/>
      <c r="T950" s="279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80" t="s">
        <v>438</v>
      </c>
      <c r="AU950" s="280" t="s">
        <v>78</v>
      </c>
      <c r="AV950" s="15" t="s">
        <v>166</v>
      </c>
      <c r="AW950" s="15" t="s">
        <v>31</v>
      </c>
      <c r="AX950" s="15" t="s">
        <v>76</v>
      </c>
      <c r="AY950" s="280" t="s">
        <v>149</v>
      </c>
    </row>
    <row r="951" s="2" customFormat="1" ht="21.75" customHeight="1">
      <c r="A951" s="40"/>
      <c r="B951" s="41"/>
      <c r="C951" s="234" t="s">
        <v>1382</v>
      </c>
      <c r="D951" s="234" t="s">
        <v>198</v>
      </c>
      <c r="E951" s="235" t="s">
        <v>1383</v>
      </c>
      <c r="F951" s="236" t="s">
        <v>1384</v>
      </c>
      <c r="G951" s="237" t="s">
        <v>154</v>
      </c>
      <c r="H951" s="238">
        <v>4.9500000000000002</v>
      </c>
      <c r="I951" s="239"/>
      <c r="J951" s="240">
        <f>ROUND(I951*H951,2)</f>
        <v>0</v>
      </c>
      <c r="K951" s="236" t="s">
        <v>161</v>
      </c>
      <c r="L951" s="241"/>
      <c r="M951" s="242" t="s">
        <v>19</v>
      </c>
      <c r="N951" s="243" t="s">
        <v>40</v>
      </c>
      <c r="O951" s="86"/>
      <c r="P951" s="223">
        <f>O951*H951</f>
        <v>0</v>
      </c>
      <c r="Q951" s="223">
        <v>0.55000000000000004</v>
      </c>
      <c r="R951" s="223">
        <f>Q951*H951</f>
        <v>2.7225000000000001</v>
      </c>
      <c r="S951" s="223">
        <v>0</v>
      </c>
      <c r="T951" s="224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25" t="s">
        <v>330</v>
      </c>
      <c r="AT951" s="225" t="s">
        <v>198</v>
      </c>
      <c r="AU951" s="225" t="s">
        <v>78</v>
      </c>
      <c r="AY951" s="19" t="s">
        <v>149</v>
      </c>
      <c r="BE951" s="226">
        <f>IF(N951="základní",J951,0)</f>
        <v>0</v>
      </c>
      <c r="BF951" s="226">
        <f>IF(N951="snížená",J951,0)</f>
        <v>0</v>
      </c>
      <c r="BG951" s="226">
        <f>IF(N951="zákl. přenesená",J951,0)</f>
        <v>0</v>
      </c>
      <c r="BH951" s="226">
        <f>IF(N951="sníž. přenesená",J951,0)</f>
        <v>0</v>
      </c>
      <c r="BI951" s="226">
        <f>IF(N951="nulová",J951,0)</f>
        <v>0</v>
      </c>
      <c r="BJ951" s="19" t="s">
        <v>76</v>
      </c>
      <c r="BK951" s="226">
        <f>ROUND(I951*H951,2)</f>
        <v>0</v>
      </c>
      <c r="BL951" s="19" t="s">
        <v>286</v>
      </c>
      <c r="BM951" s="225" t="s">
        <v>1385</v>
      </c>
    </row>
    <row r="952" s="2" customFormat="1">
      <c r="A952" s="40"/>
      <c r="B952" s="41"/>
      <c r="C952" s="42"/>
      <c r="D952" s="227" t="s">
        <v>158</v>
      </c>
      <c r="E952" s="42"/>
      <c r="F952" s="228" t="s">
        <v>1384</v>
      </c>
      <c r="G952" s="42"/>
      <c r="H952" s="42"/>
      <c r="I952" s="229"/>
      <c r="J952" s="42"/>
      <c r="K952" s="42"/>
      <c r="L952" s="46"/>
      <c r="M952" s="230"/>
      <c r="N952" s="231"/>
      <c r="O952" s="86"/>
      <c r="P952" s="86"/>
      <c r="Q952" s="86"/>
      <c r="R952" s="86"/>
      <c r="S952" s="86"/>
      <c r="T952" s="87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T952" s="19" t="s">
        <v>158</v>
      </c>
      <c r="AU952" s="19" t="s">
        <v>78</v>
      </c>
    </row>
    <row r="953" s="14" customFormat="1">
      <c r="A953" s="14"/>
      <c r="B953" s="259"/>
      <c r="C953" s="260"/>
      <c r="D953" s="227" t="s">
        <v>438</v>
      </c>
      <c r="E953" s="261" t="s">
        <v>19</v>
      </c>
      <c r="F953" s="262" t="s">
        <v>1386</v>
      </c>
      <c r="G953" s="260"/>
      <c r="H953" s="263">
        <v>4.5</v>
      </c>
      <c r="I953" s="264"/>
      <c r="J953" s="260"/>
      <c r="K953" s="260"/>
      <c r="L953" s="265"/>
      <c r="M953" s="266"/>
      <c r="N953" s="267"/>
      <c r="O953" s="267"/>
      <c r="P953" s="267"/>
      <c r="Q953" s="267"/>
      <c r="R953" s="267"/>
      <c r="S953" s="267"/>
      <c r="T953" s="268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69" t="s">
        <v>438</v>
      </c>
      <c r="AU953" s="269" t="s">
        <v>78</v>
      </c>
      <c r="AV953" s="14" t="s">
        <v>78</v>
      </c>
      <c r="AW953" s="14" t="s">
        <v>31</v>
      </c>
      <c r="AX953" s="14" t="s">
        <v>69</v>
      </c>
      <c r="AY953" s="269" t="s">
        <v>149</v>
      </c>
    </row>
    <row r="954" s="15" customFormat="1">
      <c r="A954" s="15"/>
      <c r="B954" s="270"/>
      <c r="C954" s="271"/>
      <c r="D954" s="227" t="s">
        <v>438</v>
      </c>
      <c r="E954" s="272" t="s">
        <v>19</v>
      </c>
      <c r="F954" s="273" t="s">
        <v>441</v>
      </c>
      <c r="G954" s="271"/>
      <c r="H954" s="274">
        <v>4.5</v>
      </c>
      <c r="I954" s="275"/>
      <c r="J954" s="271"/>
      <c r="K954" s="271"/>
      <c r="L954" s="276"/>
      <c r="M954" s="277"/>
      <c r="N954" s="278"/>
      <c r="O954" s="278"/>
      <c r="P954" s="278"/>
      <c r="Q954" s="278"/>
      <c r="R954" s="278"/>
      <c r="S954" s="278"/>
      <c r="T954" s="279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80" t="s">
        <v>438</v>
      </c>
      <c r="AU954" s="280" t="s">
        <v>78</v>
      </c>
      <c r="AV954" s="15" t="s">
        <v>166</v>
      </c>
      <c r="AW954" s="15" t="s">
        <v>31</v>
      </c>
      <c r="AX954" s="15" t="s">
        <v>69</v>
      </c>
      <c r="AY954" s="280" t="s">
        <v>149</v>
      </c>
    </row>
    <row r="955" s="14" customFormat="1">
      <c r="A955" s="14"/>
      <c r="B955" s="259"/>
      <c r="C955" s="260"/>
      <c r="D955" s="227" t="s">
        <v>438</v>
      </c>
      <c r="E955" s="261" t="s">
        <v>19</v>
      </c>
      <c r="F955" s="262" t="s">
        <v>1387</v>
      </c>
      <c r="G955" s="260"/>
      <c r="H955" s="263">
        <v>4.9500000000000002</v>
      </c>
      <c r="I955" s="264"/>
      <c r="J955" s="260"/>
      <c r="K955" s="260"/>
      <c r="L955" s="265"/>
      <c r="M955" s="266"/>
      <c r="N955" s="267"/>
      <c r="O955" s="267"/>
      <c r="P955" s="267"/>
      <c r="Q955" s="267"/>
      <c r="R955" s="267"/>
      <c r="S955" s="267"/>
      <c r="T955" s="268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9" t="s">
        <v>438</v>
      </c>
      <c r="AU955" s="269" t="s">
        <v>78</v>
      </c>
      <c r="AV955" s="14" t="s">
        <v>78</v>
      </c>
      <c r="AW955" s="14" t="s">
        <v>31</v>
      </c>
      <c r="AX955" s="14" t="s">
        <v>76</v>
      </c>
      <c r="AY955" s="269" t="s">
        <v>149</v>
      </c>
    </row>
    <row r="956" s="2" customFormat="1" ht="24.15" customHeight="1">
      <c r="A956" s="40"/>
      <c r="B956" s="41"/>
      <c r="C956" s="214" t="s">
        <v>1388</v>
      </c>
      <c r="D956" s="214" t="s">
        <v>151</v>
      </c>
      <c r="E956" s="215" t="s">
        <v>1389</v>
      </c>
      <c r="F956" s="216" t="s">
        <v>1390</v>
      </c>
      <c r="G956" s="217" t="s">
        <v>320</v>
      </c>
      <c r="H956" s="218">
        <v>27.699999999999999</v>
      </c>
      <c r="I956" s="219"/>
      <c r="J956" s="220">
        <f>ROUND(I956*H956,2)</f>
        <v>0</v>
      </c>
      <c r="K956" s="216" t="s">
        <v>161</v>
      </c>
      <c r="L956" s="46"/>
      <c r="M956" s="221" t="s">
        <v>19</v>
      </c>
      <c r="N956" s="222" t="s">
        <v>40</v>
      </c>
      <c r="O956" s="86"/>
      <c r="P956" s="223">
        <f>O956*H956</f>
        <v>0</v>
      </c>
      <c r="Q956" s="223">
        <v>0</v>
      </c>
      <c r="R956" s="223">
        <f>Q956*H956</f>
        <v>0</v>
      </c>
      <c r="S956" s="223">
        <v>0.029999999999999999</v>
      </c>
      <c r="T956" s="224">
        <f>S956*H956</f>
        <v>0.83099999999999996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25" t="s">
        <v>286</v>
      </c>
      <c r="AT956" s="225" t="s">
        <v>151</v>
      </c>
      <c r="AU956" s="225" t="s">
        <v>78</v>
      </c>
      <c r="AY956" s="19" t="s">
        <v>149</v>
      </c>
      <c r="BE956" s="226">
        <f>IF(N956="základní",J956,0)</f>
        <v>0</v>
      </c>
      <c r="BF956" s="226">
        <f>IF(N956="snížená",J956,0)</f>
        <v>0</v>
      </c>
      <c r="BG956" s="226">
        <f>IF(N956="zákl. přenesená",J956,0)</f>
        <v>0</v>
      </c>
      <c r="BH956" s="226">
        <f>IF(N956="sníž. přenesená",J956,0)</f>
        <v>0</v>
      </c>
      <c r="BI956" s="226">
        <f>IF(N956="nulová",J956,0)</f>
        <v>0</v>
      </c>
      <c r="BJ956" s="19" t="s">
        <v>76</v>
      </c>
      <c r="BK956" s="226">
        <f>ROUND(I956*H956,2)</f>
        <v>0</v>
      </c>
      <c r="BL956" s="19" t="s">
        <v>286</v>
      </c>
      <c r="BM956" s="225" t="s">
        <v>1391</v>
      </c>
    </row>
    <row r="957" s="2" customFormat="1">
      <c r="A957" s="40"/>
      <c r="B957" s="41"/>
      <c r="C957" s="42"/>
      <c r="D957" s="227" t="s">
        <v>158</v>
      </c>
      <c r="E957" s="42"/>
      <c r="F957" s="228" t="s">
        <v>1392</v>
      </c>
      <c r="G957" s="42"/>
      <c r="H957" s="42"/>
      <c r="I957" s="229"/>
      <c r="J957" s="42"/>
      <c r="K957" s="42"/>
      <c r="L957" s="46"/>
      <c r="M957" s="230"/>
      <c r="N957" s="231"/>
      <c r="O957" s="86"/>
      <c r="P957" s="86"/>
      <c r="Q957" s="86"/>
      <c r="R957" s="86"/>
      <c r="S957" s="86"/>
      <c r="T957" s="87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T957" s="19" t="s">
        <v>158</v>
      </c>
      <c r="AU957" s="19" t="s">
        <v>78</v>
      </c>
    </row>
    <row r="958" s="2" customFormat="1">
      <c r="A958" s="40"/>
      <c r="B958" s="41"/>
      <c r="C958" s="42"/>
      <c r="D958" s="232" t="s">
        <v>164</v>
      </c>
      <c r="E958" s="42"/>
      <c r="F958" s="233" t="s">
        <v>1393</v>
      </c>
      <c r="G958" s="42"/>
      <c r="H958" s="42"/>
      <c r="I958" s="229"/>
      <c r="J958" s="42"/>
      <c r="K958" s="42"/>
      <c r="L958" s="46"/>
      <c r="M958" s="230"/>
      <c r="N958" s="231"/>
      <c r="O958" s="86"/>
      <c r="P958" s="86"/>
      <c r="Q958" s="86"/>
      <c r="R958" s="86"/>
      <c r="S958" s="86"/>
      <c r="T958" s="87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9" t="s">
        <v>164</v>
      </c>
      <c r="AU958" s="19" t="s">
        <v>78</v>
      </c>
    </row>
    <row r="959" s="14" customFormat="1">
      <c r="A959" s="14"/>
      <c r="B959" s="259"/>
      <c r="C959" s="260"/>
      <c r="D959" s="227" t="s">
        <v>438</v>
      </c>
      <c r="E959" s="261" t="s">
        <v>19</v>
      </c>
      <c r="F959" s="262" t="s">
        <v>782</v>
      </c>
      <c r="G959" s="260"/>
      <c r="H959" s="263">
        <v>17.899999999999999</v>
      </c>
      <c r="I959" s="264"/>
      <c r="J959" s="260"/>
      <c r="K959" s="260"/>
      <c r="L959" s="265"/>
      <c r="M959" s="266"/>
      <c r="N959" s="267"/>
      <c r="O959" s="267"/>
      <c r="P959" s="267"/>
      <c r="Q959" s="267"/>
      <c r="R959" s="267"/>
      <c r="S959" s="267"/>
      <c r="T959" s="268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69" t="s">
        <v>438</v>
      </c>
      <c r="AU959" s="269" t="s">
        <v>78</v>
      </c>
      <c r="AV959" s="14" t="s">
        <v>78</v>
      </c>
      <c r="AW959" s="14" t="s">
        <v>31</v>
      </c>
      <c r="AX959" s="14" t="s">
        <v>69</v>
      </c>
      <c r="AY959" s="269" t="s">
        <v>149</v>
      </c>
    </row>
    <row r="960" s="15" customFormat="1">
      <c r="A960" s="15"/>
      <c r="B960" s="270"/>
      <c r="C960" s="271"/>
      <c r="D960" s="227" t="s">
        <v>438</v>
      </c>
      <c r="E960" s="272" t="s">
        <v>19</v>
      </c>
      <c r="F960" s="273" t="s">
        <v>441</v>
      </c>
      <c r="G960" s="271"/>
      <c r="H960" s="274">
        <v>17.899999999999999</v>
      </c>
      <c r="I960" s="275"/>
      <c r="J960" s="271"/>
      <c r="K960" s="271"/>
      <c r="L960" s="276"/>
      <c r="M960" s="277"/>
      <c r="N960" s="278"/>
      <c r="O960" s="278"/>
      <c r="P960" s="278"/>
      <c r="Q960" s="278"/>
      <c r="R960" s="278"/>
      <c r="S960" s="278"/>
      <c r="T960" s="279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80" t="s">
        <v>438</v>
      </c>
      <c r="AU960" s="280" t="s">
        <v>78</v>
      </c>
      <c r="AV960" s="15" t="s">
        <v>166</v>
      </c>
      <c r="AW960" s="15" t="s">
        <v>31</v>
      </c>
      <c r="AX960" s="15" t="s">
        <v>69</v>
      </c>
      <c r="AY960" s="280" t="s">
        <v>149</v>
      </c>
    </row>
    <row r="961" s="14" customFormat="1">
      <c r="A961" s="14"/>
      <c r="B961" s="259"/>
      <c r="C961" s="260"/>
      <c r="D961" s="227" t="s">
        <v>438</v>
      </c>
      <c r="E961" s="261" t="s">
        <v>19</v>
      </c>
      <c r="F961" s="262" t="s">
        <v>783</v>
      </c>
      <c r="G961" s="260"/>
      <c r="H961" s="263">
        <v>9.8000000000000007</v>
      </c>
      <c r="I961" s="264"/>
      <c r="J961" s="260"/>
      <c r="K961" s="260"/>
      <c r="L961" s="265"/>
      <c r="M961" s="266"/>
      <c r="N961" s="267"/>
      <c r="O961" s="267"/>
      <c r="P961" s="267"/>
      <c r="Q961" s="267"/>
      <c r="R961" s="267"/>
      <c r="S961" s="267"/>
      <c r="T961" s="268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9" t="s">
        <v>438</v>
      </c>
      <c r="AU961" s="269" t="s">
        <v>78</v>
      </c>
      <c r="AV961" s="14" t="s">
        <v>78</v>
      </c>
      <c r="AW961" s="14" t="s">
        <v>31</v>
      </c>
      <c r="AX961" s="14" t="s">
        <v>69</v>
      </c>
      <c r="AY961" s="269" t="s">
        <v>149</v>
      </c>
    </row>
    <row r="962" s="15" customFormat="1">
      <c r="A962" s="15"/>
      <c r="B962" s="270"/>
      <c r="C962" s="271"/>
      <c r="D962" s="227" t="s">
        <v>438</v>
      </c>
      <c r="E962" s="272" t="s">
        <v>19</v>
      </c>
      <c r="F962" s="273" t="s">
        <v>441</v>
      </c>
      <c r="G962" s="271"/>
      <c r="H962" s="274">
        <v>9.8000000000000007</v>
      </c>
      <c r="I962" s="275"/>
      <c r="J962" s="271"/>
      <c r="K962" s="271"/>
      <c r="L962" s="276"/>
      <c r="M962" s="277"/>
      <c r="N962" s="278"/>
      <c r="O962" s="278"/>
      <c r="P962" s="278"/>
      <c r="Q962" s="278"/>
      <c r="R962" s="278"/>
      <c r="S962" s="278"/>
      <c r="T962" s="279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80" t="s">
        <v>438</v>
      </c>
      <c r="AU962" s="280" t="s">
        <v>78</v>
      </c>
      <c r="AV962" s="15" t="s">
        <v>166</v>
      </c>
      <c r="AW962" s="15" t="s">
        <v>31</v>
      </c>
      <c r="AX962" s="15" t="s">
        <v>69</v>
      </c>
      <c r="AY962" s="280" t="s">
        <v>149</v>
      </c>
    </row>
    <row r="963" s="16" customFormat="1">
      <c r="A963" s="16"/>
      <c r="B963" s="281"/>
      <c r="C963" s="282"/>
      <c r="D963" s="227" t="s">
        <v>438</v>
      </c>
      <c r="E963" s="283" t="s">
        <v>19</v>
      </c>
      <c r="F963" s="284" t="s">
        <v>446</v>
      </c>
      <c r="G963" s="282"/>
      <c r="H963" s="285">
        <v>27.699999999999999</v>
      </c>
      <c r="I963" s="286"/>
      <c r="J963" s="282"/>
      <c r="K963" s="282"/>
      <c r="L963" s="287"/>
      <c r="M963" s="288"/>
      <c r="N963" s="289"/>
      <c r="O963" s="289"/>
      <c r="P963" s="289"/>
      <c r="Q963" s="289"/>
      <c r="R963" s="289"/>
      <c r="S963" s="289"/>
      <c r="T963" s="290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T963" s="291" t="s">
        <v>438</v>
      </c>
      <c r="AU963" s="291" t="s">
        <v>78</v>
      </c>
      <c r="AV963" s="16" t="s">
        <v>156</v>
      </c>
      <c r="AW963" s="16" t="s">
        <v>31</v>
      </c>
      <c r="AX963" s="16" t="s">
        <v>76</v>
      </c>
      <c r="AY963" s="291" t="s">
        <v>149</v>
      </c>
    </row>
    <row r="964" s="2" customFormat="1" ht="24.15" customHeight="1">
      <c r="A964" s="40"/>
      <c r="B964" s="41"/>
      <c r="C964" s="214" t="s">
        <v>1394</v>
      </c>
      <c r="D964" s="214" t="s">
        <v>151</v>
      </c>
      <c r="E964" s="215" t="s">
        <v>1395</v>
      </c>
      <c r="F964" s="216" t="s">
        <v>1396</v>
      </c>
      <c r="G964" s="217" t="s">
        <v>320</v>
      </c>
      <c r="H964" s="218">
        <v>33</v>
      </c>
      <c r="I964" s="219"/>
      <c r="J964" s="220">
        <f>ROUND(I964*H964,2)</f>
        <v>0</v>
      </c>
      <c r="K964" s="216" t="s">
        <v>161</v>
      </c>
      <c r="L964" s="46"/>
      <c r="M964" s="221" t="s">
        <v>19</v>
      </c>
      <c r="N964" s="222" t="s">
        <v>40</v>
      </c>
      <c r="O964" s="86"/>
      <c r="P964" s="223">
        <f>O964*H964</f>
        <v>0</v>
      </c>
      <c r="Q964" s="223">
        <v>0.00018000000000000001</v>
      </c>
      <c r="R964" s="223">
        <f>Q964*H964</f>
        <v>0.00594</v>
      </c>
      <c r="S964" s="223">
        <v>0</v>
      </c>
      <c r="T964" s="224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25" t="s">
        <v>286</v>
      </c>
      <c r="AT964" s="225" t="s">
        <v>151</v>
      </c>
      <c r="AU964" s="225" t="s">
        <v>78</v>
      </c>
      <c r="AY964" s="19" t="s">
        <v>149</v>
      </c>
      <c r="BE964" s="226">
        <f>IF(N964="základní",J964,0)</f>
        <v>0</v>
      </c>
      <c r="BF964" s="226">
        <f>IF(N964="snížená",J964,0)</f>
        <v>0</v>
      </c>
      <c r="BG964" s="226">
        <f>IF(N964="zákl. přenesená",J964,0)</f>
        <v>0</v>
      </c>
      <c r="BH964" s="226">
        <f>IF(N964="sníž. přenesená",J964,0)</f>
        <v>0</v>
      </c>
      <c r="BI964" s="226">
        <f>IF(N964="nulová",J964,0)</f>
        <v>0</v>
      </c>
      <c r="BJ964" s="19" t="s">
        <v>76</v>
      </c>
      <c r="BK964" s="226">
        <f>ROUND(I964*H964,2)</f>
        <v>0</v>
      </c>
      <c r="BL964" s="19" t="s">
        <v>286</v>
      </c>
      <c r="BM964" s="225" t="s">
        <v>1397</v>
      </c>
    </row>
    <row r="965" s="2" customFormat="1">
      <c r="A965" s="40"/>
      <c r="B965" s="41"/>
      <c r="C965" s="42"/>
      <c r="D965" s="227" t="s">
        <v>158</v>
      </c>
      <c r="E965" s="42"/>
      <c r="F965" s="228" t="s">
        <v>1398</v>
      </c>
      <c r="G965" s="42"/>
      <c r="H965" s="42"/>
      <c r="I965" s="229"/>
      <c r="J965" s="42"/>
      <c r="K965" s="42"/>
      <c r="L965" s="46"/>
      <c r="M965" s="230"/>
      <c r="N965" s="231"/>
      <c r="O965" s="86"/>
      <c r="P965" s="86"/>
      <c r="Q965" s="86"/>
      <c r="R965" s="86"/>
      <c r="S965" s="86"/>
      <c r="T965" s="87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T965" s="19" t="s">
        <v>158</v>
      </c>
      <c r="AU965" s="19" t="s">
        <v>78</v>
      </c>
    </row>
    <row r="966" s="2" customFormat="1">
      <c r="A966" s="40"/>
      <c r="B966" s="41"/>
      <c r="C966" s="42"/>
      <c r="D966" s="232" t="s">
        <v>164</v>
      </c>
      <c r="E966" s="42"/>
      <c r="F966" s="233" t="s">
        <v>1399</v>
      </c>
      <c r="G966" s="42"/>
      <c r="H966" s="42"/>
      <c r="I966" s="229"/>
      <c r="J966" s="42"/>
      <c r="K966" s="42"/>
      <c r="L966" s="46"/>
      <c r="M966" s="230"/>
      <c r="N966" s="231"/>
      <c r="O966" s="86"/>
      <c r="P966" s="86"/>
      <c r="Q966" s="86"/>
      <c r="R966" s="86"/>
      <c r="S966" s="86"/>
      <c r="T966" s="87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T966" s="19" t="s">
        <v>164</v>
      </c>
      <c r="AU966" s="19" t="s">
        <v>78</v>
      </c>
    </row>
    <row r="967" s="14" customFormat="1">
      <c r="A967" s="14"/>
      <c r="B967" s="259"/>
      <c r="C967" s="260"/>
      <c r="D967" s="227" t="s">
        <v>438</v>
      </c>
      <c r="E967" s="261" t="s">
        <v>19</v>
      </c>
      <c r="F967" s="262" t="s">
        <v>1400</v>
      </c>
      <c r="G967" s="260"/>
      <c r="H967" s="263">
        <v>33</v>
      </c>
      <c r="I967" s="264"/>
      <c r="J967" s="260"/>
      <c r="K967" s="260"/>
      <c r="L967" s="265"/>
      <c r="M967" s="266"/>
      <c r="N967" s="267"/>
      <c r="O967" s="267"/>
      <c r="P967" s="267"/>
      <c r="Q967" s="267"/>
      <c r="R967" s="267"/>
      <c r="S967" s="267"/>
      <c r="T967" s="268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9" t="s">
        <v>438</v>
      </c>
      <c r="AU967" s="269" t="s">
        <v>78</v>
      </c>
      <c r="AV967" s="14" t="s">
        <v>78</v>
      </c>
      <c r="AW967" s="14" t="s">
        <v>31</v>
      </c>
      <c r="AX967" s="14" t="s">
        <v>69</v>
      </c>
      <c r="AY967" s="269" t="s">
        <v>149</v>
      </c>
    </row>
    <row r="968" s="15" customFormat="1">
      <c r="A968" s="15"/>
      <c r="B968" s="270"/>
      <c r="C968" s="271"/>
      <c r="D968" s="227" t="s">
        <v>438</v>
      </c>
      <c r="E968" s="272" t="s">
        <v>19</v>
      </c>
      <c r="F968" s="273" t="s">
        <v>441</v>
      </c>
      <c r="G968" s="271"/>
      <c r="H968" s="274">
        <v>33</v>
      </c>
      <c r="I968" s="275"/>
      <c r="J968" s="271"/>
      <c r="K968" s="271"/>
      <c r="L968" s="276"/>
      <c r="M968" s="277"/>
      <c r="N968" s="278"/>
      <c r="O968" s="278"/>
      <c r="P968" s="278"/>
      <c r="Q968" s="278"/>
      <c r="R968" s="278"/>
      <c r="S968" s="278"/>
      <c r="T968" s="279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80" t="s">
        <v>438</v>
      </c>
      <c r="AU968" s="280" t="s">
        <v>78</v>
      </c>
      <c r="AV968" s="15" t="s">
        <v>166</v>
      </c>
      <c r="AW968" s="15" t="s">
        <v>31</v>
      </c>
      <c r="AX968" s="15" t="s">
        <v>76</v>
      </c>
      <c r="AY968" s="280" t="s">
        <v>149</v>
      </c>
    </row>
    <row r="969" s="2" customFormat="1" ht="24.15" customHeight="1">
      <c r="A969" s="40"/>
      <c r="B969" s="41"/>
      <c r="C969" s="214" t="s">
        <v>1401</v>
      </c>
      <c r="D969" s="214" t="s">
        <v>151</v>
      </c>
      <c r="E969" s="215" t="s">
        <v>1402</v>
      </c>
      <c r="F969" s="216" t="s">
        <v>1403</v>
      </c>
      <c r="G969" s="217" t="s">
        <v>320</v>
      </c>
      <c r="H969" s="218">
        <v>33</v>
      </c>
      <c r="I969" s="219"/>
      <c r="J969" s="220">
        <f>ROUND(I969*H969,2)</f>
        <v>0</v>
      </c>
      <c r="K969" s="216" t="s">
        <v>161</v>
      </c>
      <c r="L969" s="46"/>
      <c r="M969" s="221" t="s">
        <v>19</v>
      </c>
      <c r="N969" s="222" t="s">
        <v>40</v>
      </c>
      <c r="O969" s="86"/>
      <c r="P969" s="223">
        <f>O969*H969</f>
        <v>0</v>
      </c>
      <c r="Q969" s="223">
        <v>0</v>
      </c>
      <c r="R969" s="223">
        <f>Q969*H969</f>
        <v>0</v>
      </c>
      <c r="S969" s="223">
        <v>0</v>
      </c>
      <c r="T969" s="224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25" t="s">
        <v>286</v>
      </c>
      <c r="AT969" s="225" t="s">
        <v>151</v>
      </c>
      <c r="AU969" s="225" t="s">
        <v>78</v>
      </c>
      <c r="AY969" s="19" t="s">
        <v>149</v>
      </c>
      <c r="BE969" s="226">
        <f>IF(N969="základní",J969,0)</f>
        <v>0</v>
      </c>
      <c r="BF969" s="226">
        <f>IF(N969="snížená",J969,0)</f>
        <v>0</v>
      </c>
      <c r="BG969" s="226">
        <f>IF(N969="zákl. přenesená",J969,0)</f>
        <v>0</v>
      </c>
      <c r="BH969" s="226">
        <f>IF(N969="sníž. přenesená",J969,0)</f>
        <v>0</v>
      </c>
      <c r="BI969" s="226">
        <f>IF(N969="nulová",J969,0)</f>
        <v>0</v>
      </c>
      <c r="BJ969" s="19" t="s">
        <v>76</v>
      </c>
      <c r="BK969" s="226">
        <f>ROUND(I969*H969,2)</f>
        <v>0</v>
      </c>
      <c r="BL969" s="19" t="s">
        <v>286</v>
      </c>
      <c r="BM969" s="225" t="s">
        <v>1404</v>
      </c>
    </row>
    <row r="970" s="2" customFormat="1">
      <c r="A970" s="40"/>
      <c r="B970" s="41"/>
      <c r="C970" s="42"/>
      <c r="D970" s="227" t="s">
        <v>158</v>
      </c>
      <c r="E970" s="42"/>
      <c r="F970" s="228" t="s">
        <v>1405</v>
      </c>
      <c r="G970" s="42"/>
      <c r="H970" s="42"/>
      <c r="I970" s="229"/>
      <c r="J970" s="42"/>
      <c r="K970" s="42"/>
      <c r="L970" s="46"/>
      <c r="M970" s="230"/>
      <c r="N970" s="231"/>
      <c r="O970" s="86"/>
      <c r="P970" s="86"/>
      <c r="Q970" s="86"/>
      <c r="R970" s="86"/>
      <c r="S970" s="86"/>
      <c r="T970" s="87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9" t="s">
        <v>158</v>
      </c>
      <c r="AU970" s="19" t="s">
        <v>78</v>
      </c>
    </row>
    <row r="971" s="2" customFormat="1">
      <c r="A971" s="40"/>
      <c r="B971" s="41"/>
      <c r="C971" s="42"/>
      <c r="D971" s="232" t="s">
        <v>164</v>
      </c>
      <c r="E971" s="42"/>
      <c r="F971" s="233" t="s">
        <v>1406</v>
      </c>
      <c r="G971" s="42"/>
      <c r="H971" s="42"/>
      <c r="I971" s="229"/>
      <c r="J971" s="42"/>
      <c r="K971" s="42"/>
      <c r="L971" s="46"/>
      <c r="M971" s="230"/>
      <c r="N971" s="231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164</v>
      </c>
      <c r="AU971" s="19" t="s">
        <v>78</v>
      </c>
    </row>
    <row r="972" s="14" customFormat="1">
      <c r="A972" s="14"/>
      <c r="B972" s="259"/>
      <c r="C972" s="260"/>
      <c r="D972" s="227" t="s">
        <v>438</v>
      </c>
      <c r="E972" s="261" t="s">
        <v>19</v>
      </c>
      <c r="F972" s="262" t="s">
        <v>1407</v>
      </c>
      <c r="G972" s="260"/>
      <c r="H972" s="263">
        <v>33</v>
      </c>
      <c r="I972" s="264"/>
      <c r="J972" s="260"/>
      <c r="K972" s="260"/>
      <c r="L972" s="265"/>
      <c r="M972" s="266"/>
      <c r="N972" s="267"/>
      <c r="O972" s="267"/>
      <c r="P972" s="267"/>
      <c r="Q972" s="267"/>
      <c r="R972" s="267"/>
      <c r="S972" s="267"/>
      <c r="T972" s="268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9" t="s">
        <v>438</v>
      </c>
      <c r="AU972" s="269" t="s">
        <v>78</v>
      </c>
      <c r="AV972" s="14" t="s">
        <v>78</v>
      </c>
      <c r="AW972" s="14" t="s">
        <v>31</v>
      </c>
      <c r="AX972" s="14" t="s">
        <v>69</v>
      </c>
      <c r="AY972" s="269" t="s">
        <v>149</v>
      </c>
    </row>
    <row r="973" s="15" customFormat="1">
      <c r="A973" s="15"/>
      <c r="B973" s="270"/>
      <c r="C973" s="271"/>
      <c r="D973" s="227" t="s">
        <v>438</v>
      </c>
      <c r="E973" s="272" t="s">
        <v>19</v>
      </c>
      <c r="F973" s="273" t="s">
        <v>441</v>
      </c>
      <c r="G973" s="271"/>
      <c r="H973" s="274">
        <v>33</v>
      </c>
      <c r="I973" s="275"/>
      <c r="J973" s="271"/>
      <c r="K973" s="271"/>
      <c r="L973" s="276"/>
      <c r="M973" s="277"/>
      <c r="N973" s="278"/>
      <c r="O973" s="278"/>
      <c r="P973" s="278"/>
      <c r="Q973" s="278"/>
      <c r="R973" s="278"/>
      <c r="S973" s="278"/>
      <c r="T973" s="279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80" t="s">
        <v>438</v>
      </c>
      <c r="AU973" s="280" t="s">
        <v>78</v>
      </c>
      <c r="AV973" s="15" t="s">
        <v>166</v>
      </c>
      <c r="AW973" s="15" t="s">
        <v>31</v>
      </c>
      <c r="AX973" s="15" t="s">
        <v>76</v>
      </c>
      <c r="AY973" s="280" t="s">
        <v>149</v>
      </c>
    </row>
    <row r="974" s="2" customFormat="1" ht="16.5" customHeight="1">
      <c r="A974" s="40"/>
      <c r="B974" s="41"/>
      <c r="C974" s="234" t="s">
        <v>1408</v>
      </c>
      <c r="D974" s="234" t="s">
        <v>198</v>
      </c>
      <c r="E974" s="235" t="s">
        <v>1409</v>
      </c>
      <c r="F974" s="236" t="s">
        <v>1410</v>
      </c>
      <c r="G974" s="237" t="s">
        <v>154</v>
      </c>
      <c r="H974" s="238">
        <v>0.72599999999999998</v>
      </c>
      <c r="I974" s="239"/>
      <c r="J974" s="240">
        <f>ROUND(I974*H974,2)</f>
        <v>0</v>
      </c>
      <c r="K974" s="236" t="s">
        <v>161</v>
      </c>
      <c r="L974" s="241"/>
      <c r="M974" s="242" t="s">
        <v>19</v>
      </c>
      <c r="N974" s="243" t="s">
        <v>40</v>
      </c>
      <c r="O974" s="86"/>
      <c r="P974" s="223">
        <f>O974*H974</f>
        <v>0</v>
      </c>
      <c r="Q974" s="223">
        <v>0.55000000000000004</v>
      </c>
      <c r="R974" s="223">
        <f>Q974*H974</f>
        <v>0.39930000000000004</v>
      </c>
      <c r="S974" s="223">
        <v>0</v>
      </c>
      <c r="T974" s="224">
        <f>S974*H974</f>
        <v>0</v>
      </c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R974" s="225" t="s">
        <v>330</v>
      </c>
      <c r="AT974" s="225" t="s">
        <v>198</v>
      </c>
      <c r="AU974" s="225" t="s">
        <v>78</v>
      </c>
      <c r="AY974" s="19" t="s">
        <v>149</v>
      </c>
      <c r="BE974" s="226">
        <f>IF(N974="základní",J974,0)</f>
        <v>0</v>
      </c>
      <c r="BF974" s="226">
        <f>IF(N974="snížená",J974,0)</f>
        <v>0</v>
      </c>
      <c r="BG974" s="226">
        <f>IF(N974="zákl. přenesená",J974,0)</f>
        <v>0</v>
      </c>
      <c r="BH974" s="226">
        <f>IF(N974="sníž. přenesená",J974,0)</f>
        <v>0</v>
      </c>
      <c r="BI974" s="226">
        <f>IF(N974="nulová",J974,0)</f>
        <v>0</v>
      </c>
      <c r="BJ974" s="19" t="s">
        <v>76</v>
      </c>
      <c r="BK974" s="226">
        <f>ROUND(I974*H974,2)</f>
        <v>0</v>
      </c>
      <c r="BL974" s="19" t="s">
        <v>286</v>
      </c>
      <c r="BM974" s="225" t="s">
        <v>1411</v>
      </c>
    </row>
    <row r="975" s="2" customFormat="1">
      <c r="A975" s="40"/>
      <c r="B975" s="41"/>
      <c r="C975" s="42"/>
      <c r="D975" s="227" t="s">
        <v>158</v>
      </c>
      <c r="E975" s="42"/>
      <c r="F975" s="228" t="s">
        <v>1410</v>
      </c>
      <c r="G975" s="42"/>
      <c r="H975" s="42"/>
      <c r="I975" s="229"/>
      <c r="J975" s="42"/>
      <c r="K975" s="42"/>
      <c r="L975" s="46"/>
      <c r="M975" s="230"/>
      <c r="N975" s="231"/>
      <c r="O975" s="86"/>
      <c r="P975" s="86"/>
      <c r="Q975" s="86"/>
      <c r="R975" s="86"/>
      <c r="S975" s="86"/>
      <c r="T975" s="87"/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T975" s="19" t="s">
        <v>158</v>
      </c>
      <c r="AU975" s="19" t="s">
        <v>78</v>
      </c>
    </row>
    <row r="976" s="14" customFormat="1">
      <c r="A976" s="14"/>
      <c r="B976" s="259"/>
      <c r="C976" s="260"/>
      <c r="D976" s="227" t="s">
        <v>438</v>
      </c>
      <c r="E976" s="261" t="s">
        <v>19</v>
      </c>
      <c r="F976" s="262" t="s">
        <v>1412</v>
      </c>
      <c r="G976" s="260"/>
      <c r="H976" s="263">
        <v>0.66000000000000003</v>
      </c>
      <c r="I976" s="264"/>
      <c r="J976" s="260"/>
      <c r="K976" s="260"/>
      <c r="L976" s="265"/>
      <c r="M976" s="266"/>
      <c r="N976" s="267"/>
      <c r="O976" s="267"/>
      <c r="P976" s="267"/>
      <c r="Q976" s="267"/>
      <c r="R976" s="267"/>
      <c r="S976" s="267"/>
      <c r="T976" s="268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9" t="s">
        <v>438</v>
      </c>
      <c r="AU976" s="269" t="s">
        <v>78</v>
      </c>
      <c r="AV976" s="14" t="s">
        <v>78</v>
      </c>
      <c r="AW976" s="14" t="s">
        <v>31</v>
      </c>
      <c r="AX976" s="14" t="s">
        <v>69</v>
      </c>
      <c r="AY976" s="269" t="s">
        <v>149</v>
      </c>
    </row>
    <row r="977" s="15" customFormat="1">
      <c r="A977" s="15"/>
      <c r="B977" s="270"/>
      <c r="C977" s="271"/>
      <c r="D977" s="227" t="s">
        <v>438</v>
      </c>
      <c r="E977" s="272" t="s">
        <v>19</v>
      </c>
      <c r="F977" s="273" t="s">
        <v>441</v>
      </c>
      <c r="G977" s="271"/>
      <c r="H977" s="274">
        <v>0.66000000000000003</v>
      </c>
      <c r="I977" s="275"/>
      <c r="J977" s="271"/>
      <c r="K977" s="271"/>
      <c r="L977" s="276"/>
      <c r="M977" s="277"/>
      <c r="N977" s="278"/>
      <c r="O977" s="278"/>
      <c r="P977" s="278"/>
      <c r="Q977" s="278"/>
      <c r="R977" s="278"/>
      <c r="S977" s="278"/>
      <c r="T977" s="279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80" t="s">
        <v>438</v>
      </c>
      <c r="AU977" s="280" t="s">
        <v>78</v>
      </c>
      <c r="AV977" s="15" t="s">
        <v>166</v>
      </c>
      <c r="AW977" s="15" t="s">
        <v>31</v>
      </c>
      <c r="AX977" s="15" t="s">
        <v>69</v>
      </c>
      <c r="AY977" s="280" t="s">
        <v>149</v>
      </c>
    </row>
    <row r="978" s="14" customFormat="1">
      <c r="A978" s="14"/>
      <c r="B978" s="259"/>
      <c r="C978" s="260"/>
      <c r="D978" s="227" t="s">
        <v>438</v>
      </c>
      <c r="E978" s="261" t="s">
        <v>19</v>
      </c>
      <c r="F978" s="262" t="s">
        <v>1413</v>
      </c>
      <c r="G978" s="260"/>
      <c r="H978" s="263">
        <v>0.72599999999999998</v>
      </c>
      <c r="I978" s="264"/>
      <c r="J978" s="260"/>
      <c r="K978" s="260"/>
      <c r="L978" s="265"/>
      <c r="M978" s="266"/>
      <c r="N978" s="267"/>
      <c r="O978" s="267"/>
      <c r="P978" s="267"/>
      <c r="Q978" s="267"/>
      <c r="R978" s="267"/>
      <c r="S978" s="267"/>
      <c r="T978" s="26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9" t="s">
        <v>438</v>
      </c>
      <c r="AU978" s="269" t="s">
        <v>78</v>
      </c>
      <c r="AV978" s="14" t="s">
        <v>78</v>
      </c>
      <c r="AW978" s="14" t="s">
        <v>31</v>
      </c>
      <c r="AX978" s="14" t="s">
        <v>76</v>
      </c>
      <c r="AY978" s="269" t="s">
        <v>149</v>
      </c>
    </row>
    <row r="979" s="2" customFormat="1" ht="24.15" customHeight="1">
      <c r="A979" s="40"/>
      <c r="B979" s="41"/>
      <c r="C979" s="214" t="s">
        <v>1414</v>
      </c>
      <c r="D979" s="214" t="s">
        <v>151</v>
      </c>
      <c r="E979" s="215" t="s">
        <v>1415</v>
      </c>
      <c r="F979" s="216" t="s">
        <v>1416</v>
      </c>
      <c r="G979" s="217" t="s">
        <v>181</v>
      </c>
      <c r="H979" s="218">
        <v>9.8160000000000007</v>
      </c>
      <c r="I979" s="219"/>
      <c r="J979" s="220">
        <f>ROUND(I979*H979,2)</f>
        <v>0</v>
      </c>
      <c r="K979" s="216" t="s">
        <v>161</v>
      </c>
      <c r="L979" s="46"/>
      <c r="M979" s="221" t="s">
        <v>19</v>
      </c>
      <c r="N979" s="222" t="s">
        <v>40</v>
      </c>
      <c r="O979" s="86"/>
      <c r="P979" s="223">
        <f>O979*H979</f>
        <v>0</v>
      </c>
      <c r="Q979" s="223">
        <v>0</v>
      </c>
      <c r="R979" s="223">
        <f>Q979*H979</f>
        <v>0</v>
      </c>
      <c r="S979" s="223">
        <v>0</v>
      </c>
      <c r="T979" s="224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25" t="s">
        <v>286</v>
      </c>
      <c r="AT979" s="225" t="s">
        <v>151</v>
      </c>
      <c r="AU979" s="225" t="s">
        <v>78</v>
      </c>
      <c r="AY979" s="19" t="s">
        <v>149</v>
      </c>
      <c r="BE979" s="226">
        <f>IF(N979="základní",J979,0)</f>
        <v>0</v>
      </c>
      <c r="BF979" s="226">
        <f>IF(N979="snížená",J979,0)</f>
        <v>0</v>
      </c>
      <c r="BG979" s="226">
        <f>IF(N979="zákl. přenesená",J979,0)</f>
        <v>0</v>
      </c>
      <c r="BH979" s="226">
        <f>IF(N979="sníž. přenesená",J979,0)</f>
        <v>0</v>
      </c>
      <c r="BI979" s="226">
        <f>IF(N979="nulová",J979,0)</f>
        <v>0</v>
      </c>
      <c r="BJ979" s="19" t="s">
        <v>76</v>
      </c>
      <c r="BK979" s="226">
        <f>ROUND(I979*H979,2)</f>
        <v>0</v>
      </c>
      <c r="BL979" s="19" t="s">
        <v>286</v>
      </c>
      <c r="BM979" s="225" t="s">
        <v>1417</v>
      </c>
    </row>
    <row r="980" s="2" customFormat="1">
      <c r="A980" s="40"/>
      <c r="B980" s="41"/>
      <c r="C980" s="42"/>
      <c r="D980" s="227" t="s">
        <v>158</v>
      </c>
      <c r="E980" s="42"/>
      <c r="F980" s="228" t="s">
        <v>1418</v>
      </c>
      <c r="G980" s="42"/>
      <c r="H980" s="42"/>
      <c r="I980" s="229"/>
      <c r="J980" s="42"/>
      <c r="K980" s="42"/>
      <c r="L980" s="46"/>
      <c r="M980" s="230"/>
      <c r="N980" s="231"/>
      <c r="O980" s="86"/>
      <c r="P980" s="86"/>
      <c r="Q980" s="86"/>
      <c r="R980" s="86"/>
      <c r="S980" s="86"/>
      <c r="T980" s="87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T980" s="19" t="s">
        <v>158</v>
      </c>
      <c r="AU980" s="19" t="s">
        <v>78</v>
      </c>
    </row>
    <row r="981" s="2" customFormat="1">
      <c r="A981" s="40"/>
      <c r="B981" s="41"/>
      <c r="C981" s="42"/>
      <c r="D981" s="232" t="s">
        <v>164</v>
      </c>
      <c r="E981" s="42"/>
      <c r="F981" s="233" t="s">
        <v>1419</v>
      </c>
      <c r="G981" s="42"/>
      <c r="H981" s="42"/>
      <c r="I981" s="229"/>
      <c r="J981" s="42"/>
      <c r="K981" s="42"/>
      <c r="L981" s="46"/>
      <c r="M981" s="230"/>
      <c r="N981" s="231"/>
      <c r="O981" s="86"/>
      <c r="P981" s="86"/>
      <c r="Q981" s="86"/>
      <c r="R981" s="86"/>
      <c r="S981" s="86"/>
      <c r="T981" s="87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T981" s="19" t="s">
        <v>164</v>
      </c>
      <c r="AU981" s="19" t="s">
        <v>78</v>
      </c>
    </row>
    <row r="982" s="2" customFormat="1" ht="24.15" customHeight="1">
      <c r="A982" s="40"/>
      <c r="B982" s="41"/>
      <c r="C982" s="214" t="s">
        <v>1420</v>
      </c>
      <c r="D982" s="214" t="s">
        <v>151</v>
      </c>
      <c r="E982" s="215" t="s">
        <v>1421</v>
      </c>
      <c r="F982" s="216" t="s">
        <v>1422</v>
      </c>
      <c r="G982" s="217" t="s">
        <v>181</v>
      </c>
      <c r="H982" s="218">
        <v>9.8160000000000007</v>
      </c>
      <c r="I982" s="219"/>
      <c r="J982" s="220">
        <f>ROUND(I982*H982,2)</f>
        <v>0</v>
      </c>
      <c r="K982" s="216" t="s">
        <v>161</v>
      </c>
      <c r="L982" s="46"/>
      <c r="M982" s="221" t="s">
        <v>19</v>
      </c>
      <c r="N982" s="222" t="s">
        <v>40</v>
      </c>
      <c r="O982" s="86"/>
      <c r="P982" s="223">
        <f>O982*H982</f>
        <v>0</v>
      </c>
      <c r="Q982" s="223">
        <v>0</v>
      </c>
      <c r="R982" s="223">
        <f>Q982*H982</f>
        <v>0</v>
      </c>
      <c r="S982" s="223">
        <v>0</v>
      </c>
      <c r="T982" s="224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25" t="s">
        <v>286</v>
      </c>
      <c r="AT982" s="225" t="s">
        <v>151</v>
      </c>
      <c r="AU982" s="225" t="s">
        <v>78</v>
      </c>
      <c r="AY982" s="19" t="s">
        <v>149</v>
      </c>
      <c r="BE982" s="226">
        <f>IF(N982="základní",J982,0)</f>
        <v>0</v>
      </c>
      <c r="BF982" s="226">
        <f>IF(N982="snížená",J982,0)</f>
        <v>0</v>
      </c>
      <c r="BG982" s="226">
        <f>IF(N982="zákl. přenesená",J982,0)</f>
        <v>0</v>
      </c>
      <c r="BH982" s="226">
        <f>IF(N982="sníž. přenesená",J982,0)</f>
        <v>0</v>
      </c>
      <c r="BI982" s="226">
        <f>IF(N982="nulová",J982,0)</f>
        <v>0</v>
      </c>
      <c r="BJ982" s="19" t="s">
        <v>76</v>
      </c>
      <c r="BK982" s="226">
        <f>ROUND(I982*H982,2)</f>
        <v>0</v>
      </c>
      <c r="BL982" s="19" t="s">
        <v>286</v>
      </c>
      <c r="BM982" s="225" t="s">
        <v>1423</v>
      </c>
    </row>
    <row r="983" s="2" customFormat="1">
      <c r="A983" s="40"/>
      <c r="B983" s="41"/>
      <c r="C983" s="42"/>
      <c r="D983" s="227" t="s">
        <v>158</v>
      </c>
      <c r="E983" s="42"/>
      <c r="F983" s="228" t="s">
        <v>1424</v>
      </c>
      <c r="G983" s="42"/>
      <c r="H983" s="42"/>
      <c r="I983" s="229"/>
      <c r="J983" s="42"/>
      <c r="K983" s="42"/>
      <c r="L983" s="46"/>
      <c r="M983" s="230"/>
      <c r="N983" s="231"/>
      <c r="O983" s="86"/>
      <c r="P983" s="86"/>
      <c r="Q983" s="86"/>
      <c r="R983" s="86"/>
      <c r="S983" s="86"/>
      <c r="T983" s="87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T983" s="19" t="s">
        <v>158</v>
      </c>
      <c r="AU983" s="19" t="s">
        <v>78</v>
      </c>
    </row>
    <row r="984" s="2" customFormat="1">
      <c r="A984" s="40"/>
      <c r="B984" s="41"/>
      <c r="C984" s="42"/>
      <c r="D984" s="232" t="s">
        <v>164</v>
      </c>
      <c r="E984" s="42"/>
      <c r="F984" s="233" t="s">
        <v>1425</v>
      </c>
      <c r="G984" s="42"/>
      <c r="H984" s="42"/>
      <c r="I984" s="229"/>
      <c r="J984" s="42"/>
      <c r="K984" s="42"/>
      <c r="L984" s="46"/>
      <c r="M984" s="230"/>
      <c r="N984" s="231"/>
      <c r="O984" s="86"/>
      <c r="P984" s="86"/>
      <c r="Q984" s="86"/>
      <c r="R984" s="86"/>
      <c r="S984" s="86"/>
      <c r="T984" s="87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T984" s="19" t="s">
        <v>164</v>
      </c>
      <c r="AU984" s="19" t="s">
        <v>78</v>
      </c>
    </row>
    <row r="985" s="12" customFormat="1" ht="22.8" customHeight="1">
      <c r="A985" s="12"/>
      <c r="B985" s="198"/>
      <c r="C985" s="199"/>
      <c r="D985" s="200" t="s">
        <v>68</v>
      </c>
      <c r="E985" s="212" t="s">
        <v>1426</v>
      </c>
      <c r="F985" s="212" t="s">
        <v>1427</v>
      </c>
      <c r="G985" s="199"/>
      <c r="H985" s="199"/>
      <c r="I985" s="202"/>
      <c r="J985" s="213">
        <f>BK985</f>
        <v>0</v>
      </c>
      <c r="K985" s="199"/>
      <c r="L985" s="204"/>
      <c r="M985" s="205"/>
      <c r="N985" s="206"/>
      <c r="O985" s="206"/>
      <c r="P985" s="207">
        <f>SUM(P986:P1016)</f>
        <v>0</v>
      </c>
      <c r="Q985" s="206"/>
      <c r="R985" s="207">
        <f>SUM(R986:R1016)</f>
        <v>0.536574</v>
      </c>
      <c r="S985" s="206"/>
      <c r="T985" s="208">
        <f>SUM(T986:T1016)</f>
        <v>0.24206</v>
      </c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R985" s="209" t="s">
        <v>78</v>
      </c>
      <c r="AT985" s="210" t="s">
        <v>68</v>
      </c>
      <c r="AU985" s="210" t="s">
        <v>76</v>
      </c>
      <c r="AY985" s="209" t="s">
        <v>149</v>
      </c>
      <c r="BK985" s="211">
        <f>SUM(BK986:BK1016)</f>
        <v>0</v>
      </c>
    </row>
    <row r="986" s="2" customFormat="1" ht="24.15" customHeight="1">
      <c r="A986" s="40"/>
      <c r="B986" s="41"/>
      <c r="C986" s="214" t="s">
        <v>1428</v>
      </c>
      <c r="D986" s="214" t="s">
        <v>151</v>
      </c>
      <c r="E986" s="215" t="s">
        <v>1429</v>
      </c>
      <c r="F986" s="216" t="s">
        <v>1430</v>
      </c>
      <c r="G986" s="217" t="s">
        <v>320</v>
      </c>
      <c r="H986" s="218">
        <v>34.200000000000003</v>
      </c>
      <c r="I986" s="219"/>
      <c r="J986" s="220">
        <f>ROUND(I986*H986,2)</f>
        <v>0</v>
      </c>
      <c r="K986" s="216" t="s">
        <v>161</v>
      </c>
      <c r="L986" s="46"/>
      <c r="M986" s="221" t="s">
        <v>19</v>
      </c>
      <c r="N986" s="222" t="s">
        <v>40</v>
      </c>
      <c r="O986" s="86"/>
      <c r="P986" s="223">
        <f>O986*H986</f>
        <v>0</v>
      </c>
      <c r="Q986" s="223">
        <v>0.01217</v>
      </c>
      <c r="R986" s="223">
        <f>Q986*H986</f>
        <v>0.41621400000000003</v>
      </c>
      <c r="S986" s="223">
        <v>0</v>
      </c>
      <c r="T986" s="224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25" t="s">
        <v>286</v>
      </c>
      <c r="AT986" s="225" t="s">
        <v>151</v>
      </c>
      <c r="AU986" s="225" t="s">
        <v>78</v>
      </c>
      <c r="AY986" s="19" t="s">
        <v>149</v>
      </c>
      <c r="BE986" s="226">
        <f>IF(N986="základní",J986,0)</f>
        <v>0</v>
      </c>
      <c r="BF986" s="226">
        <f>IF(N986="snížená",J986,0)</f>
        <v>0</v>
      </c>
      <c r="BG986" s="226">
        <f>IF(N986="zákl. přenesená",J986,0)</f>
        <v>0</v>
      </c>
      <c r="BH986" s="226">
        <f>IF(N986="sníž. přenesená",J986,0)</f>
        <v>0</v>
      </c>
      <c r="BI986" s="226">
        <f>IF(N986="nulová",J986,0)</f>
        <v>0</v>
      </c>
      <c r="BJ986" s="19" t="s">
        <v>76</v>
      </c>
      <c r="BK986" s="226">
        <f>ROUND(I986*H986,2)</f>
        <v>0</v>
      </c>
      <c r="BL986" s="19" t="s">
        <v>286</v>
      </c>
      <c r="BM986" s="225" t="s">
        <v>1431</v>
      </c>
    </row>
    <row r="987" s="2" customFormat="1">
      <c r="A987" s="40"/>
      <c r="B987" s="41"/>
      <c r="C987" s="42"/>
      <c r="D987" s="227" t="s">
        <v>158</v>
      </c>
      <c r="E987" s="42"/>
      <c r="F987" s="228" t="s">
        <v>1432</v>
      </c>
      <c r="G987" s="42"/>
      <c r="H987" s="42"/>
      <c r="I987" s="229"/>
      <c r="J987" s="42"/>
      <c r="K987" s="42"/>
      <c r="L987" s="46"/>
      <c r="M987" s="230"/>
      <c r="N987" s="231"/>
      <c r="O987" s="86"/>
      <c r="P987" s="86"/>
      <c r="Q987" s="86"/>
      <c r="R987" s="86"/>
      <c r="S987" s="86"/>
      <c r="T987" s="87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T987" s="19" t="s">
        <v>158</v>
      </c>
      <c r="AU987" s="19" t="s">
        <v>78</v>
      </c>
    </row>
    <row r="988" s="2" customFormat="1">
      <c r="A988" s="40"/>
      <c r="B988" s="41"/>
      <c r="C988" s="42"/>
      <c r="D988" s="232" t="s">
        <v>164</v>
      </c>
      <c r="E988" s="42"/>
      <c r="F988" s="233" t="s">
        <v>1433</v>
      </c>
      <c r="G988" s="42"/>
      <c r="H988" s="42"/>
      <c r="I988" s="229"/>
      <c r="J988" s="42"/>
      <c r="K988" s="42"/>
      <c r="L988" s="46"/>
      <c r="M988" s="230"/>
      <c r="N988" s="231"/>
      <c r="O988" s="86"/>
      <c r="P988" s="86"/>
      <c r="Q988" s="86"/>
      <c r="R988" s="86"/>
      <c r="S988" s="86"/>
      <c r="T988" s="87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T988" s="19" t="s">
        <v>164</v>
      </c>
      <c r="AU988" s="19" t="s">
        <v>78</v>
      </c>
    </row>
    <row r="989" s="14" customFormat="1">
      <c r="A989" s="14"/>
      <c r="B989" s="259"/>
      <c r="C989" s="260"/>
      <c r="D989" s="227" t="s">
        <v>438</v>
      </c>
      <c r="E989" s="261" t="s">
        <v>19</v>
      </c>
      <c r="F989" s="262" t="s">
        <v>782</v>
      </c>
      <c r="G989" s="260"/>
      <c r="H989" s="263">
        <v>17.899999999999999</v>
      </c>
      <c r="I989" s="264"/>
      <c r="J989" s="260"/>
      <c r="K989" s="260"/>
      <c r="L989" s="265"/>
      <c r="M989" s="266"/>
      <c r="N989" s="267"/>
      <c r="O989" s="267"/>
      <c r="P989" s="267"/>
      <c r="Q989" s="267"/>
      <c r="R989" s="267"/>
      <c r="S989" s="267"/>
      <c r="T989" s="26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69" t="s">
        <v>438</v>
      </c>
      <c r="AU989" s="269" t="s">
        <v>78</v>
      </c>
      <c r="AV989" s="14" t="s">
        <v>78</v>
      </c>
      <c r="AW989" s="14" t="s">
        <v>31</v>
      </c>
      <c r="AX989" s="14" t="s">
        <v>69</v>
      </c>
      <c r="AY989" s="269" t="s">
        <v>149</v>
      </c>
    </row>
    <row r="990" s="15" customFormat="1">
      <c r="A990" s="15"/>
      <c r="B990" s="270"/>
      <c r="C990" s="271"/>
      <c r="D990" s="227" t="s">
        <v>438</v>
      </c>
      <c r="E990" s="272" t="s">
        <v>19</v>
      </c>
      <c r="F990" s="273" t="s">
        <v>441</v>
      </c>
      <c r="G990" s="271"/>
      <c r="H990" s="274">
        <v>17.899999999999999</v>
      </c>
      <c r="I990" s="275"/>
      <c r="J990" s="271"/>
      <c r="K990" s="271"/>
      <c r="L990" s="276"/>
      <c r="M990" s="277"/>
      <c r="N990" s="278"/>
      <c r="O990" s="278"/>
      <c r="P990" s="278"/>
      <c r="Q990" s="278"/>
      <c r="R990" s="278"/>
      <c r="S990" s="278"/>
      <c r="T990" s="279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80" t="s">
        <v>438</v>
      </c>
      <c r="AU990" s="280" t="s">
        <v>78</v>
      </c>
      <c r="AV990" s="15" t="s">
        <v>166</v>
      </c>
      <c r="AW990" s="15" t="s">
        <v>31</v>
      </c>
      <c r="AX990" s="15" t="s">
        <v>69</v>
      </c>
      <c r="AY990" s="280" t="s">
        <v>149</v>
      </c>
    </row>
    <row r="991" s="14" customFormat="1">
      <c r="A991" s="14"/>
      <c r="B991" s="259"/>
      <c r="C991" s="260"/>
      <c r="D991" s="227" t="s">
        <v>438</v>
      </c>
      <c r="E991" s="261" t="s">
        <v>19</v>
      </c>
      <c r="F991" s="262" t="s">
        <v>783</v>
      </c>
      <c r="G991" s="260"/>
      <c r="H991" s="263">
        <v>9.8000000000000007</v>
      </c>
      <c r="I991" s="264"/>
      <c r="J991" s="260"/>
      <c r="K991" s="260"/>
      <c r="L991" s="265"/>
      <c r="M991" s="266"/>
      <c r="N991" s="267"/>
      <c r="O991" s="267"/>
      <c r="P991" s="267"/>
      <c r="Q991" s="267"/>
      <c r="R991" s="267"/>
      <c r="S991" s="267"/>
      <c r="T991" s="268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9" t="s">
        <v>438</v>
      </c>
      <c r="AU991" s="269" t="s">
        <v>78</v>
      </c>
      <c r="AV991" s="14" t="s">
        <v>78</v>
      </c>
      <c r="AW991" s="14" t="s">
        <v>31</v>
      </c>
      <c r="AX991" s="14" t="s">
        <v>69</v>
      </c>
      <c r="AY991" s="269" t="s">
        <v>149</v>
      </c>
    </row>
    <row r="992" s="15" customFormat="1">
      <c r="A992" s="15"/>
      <c r="B992" s="270"/>
      <c r="C992" s="271"/>
      <c r="D992" s="227" t="s">
        <v>438</v>
      </c>
      <c r="E992" s="272" t="s">
        <v>19</v>
      </c>
      <c r="F992" s="273" t="s">
        <v>441</v>
      </c>
      <c r="G992" s="271"/>
      <c r="H992" s="274">
        <v>9.8000000000000007</v>
      </c>
      <c r="I992" s="275"/>
      <c r="J992" s="271"/>
      <c r="K992" s="271"/>
      <c r="L992" s="276"/>
      <c r="M992" s="277"/>
      <c r="N992" s="278"/>
      <c r="O992" s="278"/>
      <c r="P992" s="278"/>
      <c r="Q992" s="278"/>
      <c r="R992" s="278"/>
      <c r="S992" s="278"/>
      <c r="T992" s="279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80" t="s">
        <v>438</v>
      </c>
      <c r="AU992" s="280" t="s">
        <v>78</v>
      </c>
      <c r="AV992" s="15" t="s">
        <v>166</v>
      </c>
      <c r="AW992" s="15" t="s">
        <v>31</v>
      </c>
      <c r="AX992" s="15" t="s">
        <v>69</v>
      </c>
      <c r="AY992" s="280" t="s">
        <v>149</v>
      </c>
    </row>
    <row r="993" s="14" customFormat="1">
      <c r="A993" s="14"/>
      <c r="B993" s="259"/>
      <c r="C993" s="260"/>
      <c r="D993" s="227" t="s">
        <v>438</v>
      </c>
      <c r="E993" s="261" t="s">
        <v>19</v>
      </c>
      <c r="F993" s="262" t="s">
        <v>991</v>
      </c>
      <c r="G993" s="260"/>
      <c r="H993" s="263">
        <v>6.5</v>
      </c>
      <c r="I993" s="264"/>
      <c r="J993" s="260"/>
      <c r="K993" s="260"/>
      <c r="L993" s="265"/>
      <c r="M993" s="266"/>
      <c r="N993" s="267"/>
      <c r="O993" s="267"/>
      <c r="P993" s="267"/>
      <c r="Q993" s="267"/>
      <c r="R993" s="267"/>
      <c r="S993" s="267"/>
      <c r="T993" s="268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69" t="s">
        <v>438</v>
      </c>
      <c r="AU993" s="269" t="s">
        <v>78</v>
      </c>
      <c r="AV993" s="14" t="s">
        <v>78</v>
      </c>
      <c r="AW993" s="14" t="s">
        <v>31</v>
      </c>
      <c r="AX993" s="14" t="s">
        <v>69</v>
      </c>
      <c r="AY993" s="269" t="s">
        <v>149</v>
      </c>
    </row>
    <row r="994" s="15" customFormat="1">
      <c r="A994" s="15"/>
      <c r="B994" s="270"/>
      <c r="C994" s="271"/>
      <c r="D994" s="227" t="s">
        <v>438</v>
      </c>
      <c r="E994" s="272" t="s">
        <v>19</v>
      </c>
      <c r="F994" s="273" t="s">
        <v>441</v>
      </c>
      <c r="G994" s="271"/>
      <c r="H994" s="274">
        <v>6.5</v>
      </c>
      <c r="I994" s="275"/>
      <c r="J994" s="271"/>
      <c r="K994" s="271"/>
      <c r="L994" s="276"/>
      <c r="M994" s="277"/>
      <c r="N994" s="278"/>
      <c r="O994" s="278"/>
      <c r="P994" s="278"/>
      <c r="Q994" s="278"/>
      <c r="R994" s="278"/>
      <c r="S994" s="278"/>
      <c r="T994" s="279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80" t="s">
        <v>438</v>
      </c>
      <c r="AU994" s="280" t="s">
        <v>78</v>
      </c>
      <c r="AV994" s="15" t="s">
        <v>166</v>
      </c>
      <c r="AW994" s="15" t="s">
        <v>31</v>
      </c>
      <c r="AX994" s="15" t="s">
        <v>69</v>
      </c>
      <c r="AY994" s="280" t="s">
        <v>149</v>
      </c>
    </row>
    <row r="995" s="16" customFormat="1">
      <c r="A995" s="16"/>
      <c r="B995" s="281"/>
      <c r="C995" s="282"/>
      <c r="D995" s="227" t="s">
        <v>438</v>
      </c>
      <c r="E995" s="283" t="s">
        <v>19</v>
      </c>
      <c r="F995" s="284" t="s">
        <v>446</v>
      </c>
      <c r="G995" s="282"/>
      <c r="H995" s="285">
        <v>34.200000000000003</v>
      </c>
      <c r="I995" s="286"/>
      <c r="J995" s="282"/>
      <c r="K995" s="282"/>
      <c r="L995" s="287"/>
      <c r="M995" s="288"/>
      <c r="N995" s="289"/>
      <c r="O995" s="289"/>
      <c r="P995" s="289"/>
      <c r="Q995" s="289"/>
      <c r="R995" s="289"/>
      <c r="S995" s="289"/>
      <c r="T995" s="290"/>
      <c r="U995" s="16"/>
      <c r="V995" s="16"/>
      <c r="W995" s="16"/>
      <c r="X995" s="16"/>
      <c r="Y995" s="16"/>
      <c r="Z995" s="16"/>
      <c r="AA995" s="16"/>
      <c r="AB995" s="16"/>
      <c r="AC995" s="16"/>
      <c r="AD995" s="16"/>
      <c r="AE995" s="16"/>
      <c r="AT995" s="291" t="s">
        <v>438</v>
      </c>
      <c r="AU995" s="291" t="s">
        <v>78</v>
      </c>
      <c r="AV995" s="16" t="s">
        <v>156</v>
      </c>
      <c r="AW995" s="16" t="s">
        <v>31</v>
      </c>
      <c r="AX995" s="16" t="s">
        <v>76</v>
      </c>
      <c r="AY995" s="291" t="s">
        <v>149</v>
      </c>
    </row>
    <row r="996" s="2" customFormat="1" ht="24.15" customHeight="1">
      <c r="A996" s="40"/>
      <c r="B996" s="41"/>
      <c r="C996" s="214" t="s">
        <v>1434</v>
      </c>
      <c r="D996" s="214" t="s">
        <v>151</v>
      </c>
      <c r="E996" s="215" t="s">
        <v>1435</v>
      </c>
      <c r="F996" s="216" t="s">
        <v>1436</v>
      </c>
      <c r="G996" s="217" t="s">
        <v>320</v>
      </c>
      <c r="H996" s="218">
        <v>10.199999999999999</v>
      </c>
      <c r="I996" s="219"/>
      <c r="J996" s="220">
        <f>ROUND(I996*H996,2)</f>
        <v>0</v>
      </c>
      <c r="K996" s="216" t="s">
        <v>161</v>
      </c>
      <c r="L996" s="46"/>
      <c r="M996" s="221" t="s">
        <v>19</v>
      </c>
      <c r="N996" s="222" t="s">
        <v>40</v>
      </c>
      <c r="O996" s="86"/>
      <c r="P996" s="223">
        <f>O996*H996</f>
        <v>0</v>
      </c>
      <c r="Q996" s="223">
        <v>0.0118</v>
      </c>
      <c r="R996" s="223">
        <f>Q996*H996</f>
        <v>0.12036</v>
      </c>
      <c r="S996" s="223">
        <v>0</v>
      </c>
      <c r="T996" s="224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25" t="s">
        <v>286</v>
      </c>
      <c r="AT996" s="225" t="s">
        <v>151</v>
      </c>
      <c r="AU996" s="225" t="s">
        <v>78</v>
      </c>
      <c r="AY996" s="19" t="s">
        <v>149</v>
      </c>
      <c r="BE996" s="226">
        <f>IF(N996="základní",J996,0)</f>
        <v>0</v>
      </c>
      <c r="BF996" s="226">
        <f>IF(N996="snížená",J996,0)</f>
        <v>0</v>
      </c>
      <c r="BG996" s="226">
        <f>IF(N996="zákl. přenesená",J996,0)</f>
        <v>0</v>
      </c>
      <c r="BH996" s="226">
        <f>IF(N996="sníž. přenesená",J996,0)</f>
        <v>0</v>
      </c>
      <c r="BI996" s="226">
        <f>IF(N996="nulová",J996,0)</f>
        <v>0</v>
      </c>
      <c r="BJ996" s="19" t="s">
        <v>76</v>
      </c>
      <c r="BK996" s="226">
        <f>ROUND(I996*H996,2)</f>
        <v>0</v>
      </c>
      <c r="BL996" s="19" t="s">
        <v>286</v>
      </c>
      <c r="BM996" s="225" t="s">
        <v>1437</v>
      </c>
    </row>
    <row r="997" s="2" customFormat="1">
      <c r="A997" s="40"/>
      <c r="B997" s="41"/>
      <c r="C997" s="42"/>
      <c r="D997" s="227" t="s">
        <v>158</v>
      </c>
      <c r="E997" s="42"/>
      <c r="F997" s="228" t="s">
        <v>1438</v>
      </c>
      <c r="G997" s="42"/>
      <c r="H997" s="42"/>
      <c r="I997" s="229"/>
      <c r="J997" s="42"/>
      <c r="K997" s="42"/>
      <c r="L997" s="46"/>
      <c r="M997" s="230"/>
      <c r="N997" s="231"/>
      <c r="O997" s="86"/>
      <c r="P997" s="86"/>
      <c r="Q997" s="86"/>
      <c r="R997" s="86"/>
      <c r="S997" s="86"/>
      <c r="T997" s="87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T997" s="19" t="s">
        <v>158</v>
      </c>
      <c r="AU997" s="19" t="s">
        <v>78</v>
      </c>
    </row>
    <row r="998" s="2" customFormat="1">
      <c r="A998" s="40"/>
      <c r="B998" s="41"/>
      <c r="C998" s="42"/>
      <c r="D998" s="232" t="s">
        <v>164</v>
      </c>
      <c r="E998" s="42"/>
      <c r="F998" s="233" t="s">
        <v>1439</v>
      </c>
      <c r="G998" s="42"/>
      <c r="H998" s="42"/>
      <c r="I998" s="229"/>
      <c r="J998" s="42"/>
      <c r="K998" s="42"/>
      <c r="L998" s="46"/>
      <c r="M998" s="230"/>
      <c r="N998" s="231"/>
      <c r="O998" s="86"/>
      <c r="P998" s="86"/>
      <c r="Q998" s="86"/>
      <c r="R998" s="86"/>
      <c r="S998" s="86"/>
      <c r="T998" s="87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T998" s="19" t="s">
        <v>164</v>
      </c>
      <c r="AU998" s="19" t="s">
        <v>78</v>
      </c>
    </row>
    <row r="999" s="14" customFormat="1">
      <c r="A999" s="14"/>
      <c r="B999" s="259"/>
      <c r="C999" s="260"/>
      <c r="D999" s="227" t="s">
        <v>438</v>
      </c>
      <c r="E999" s="261" t="s">
        <v>19</v>
      </c>
      <c r="F999" s="262" t="s">
        <v>1440</v>
      </c>
      <c r="G999" s="260"/>
      <c r="H999" s="263">
        <v>4.5</v>
      </c>
      <c r="I999" s="264"/>
      <c r="J999" s="260"/>
      <c r="K999" s="260"/>
      <c r="L999" s="265"/>
      <c r="M999" s="266"/>
      <c r="N999" s="267"/>
      <c r="O999" s="267"/>
      <c r="P999" s="267"/>
      <c r="Q999" s="267"/>
      <c r="R999" s="267"/>
      <c r="S999" s="267"/>
      <c r="T999" s="268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69" t="s">
        <v>438</v>
      </c>
      <c r="AU999" s="269" t="s">
        <v>78</v>
      </c>
      <c r="AV999" s="14" t="s">
        <v>78</v>
      </c>
      <c r="AW999" s="14" t="s">
        <v>31</v>
      </c>
      <c r="AX999" s="14" t="s">
        <v>69</v>
      </c>
      <c r="AY999" s="269" t="s">
        <v>149</v>
      </c>
    </row>
    <row r="1000" s="15" customFormat="1">
      <c r="A1000" s="15"/>
      <c r="B1000" s="270"/>
      <c r="C1000" s="271"/>
      <c r="D1000" s="227" t="s">
        <v>438</v>
      </c>
      <c r="E1000" s="272" t="s">
        <v>19</v>
      </c>
      <c r="F1000" s="273" t="s">
        <v>441</v>
      </c>
      <c r="G1000" s="271"/>
      <c r="H1000" s="274">
        <v>4.5</v>
      </c>
      <c r="I1000" s="275"/>
      <c r="J1000" s="271"/>
      <c r="K1000" s="271"/>
      <c r="L1000" s="276"/>
      <c r="M1000" s="277"/>
      <c r="N1000" s="278"/>
      <c r="O1000" s="278"/>
      <c r="P1000" s="278"/>
      <c r="Q1000" s="278"/>
      <c r="R1000" s="278"/>
      <c r="S1000" s="278"/>
      <c r="T1000" s="279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80" t="s">
        <v>438</v>
      </c>
      <c r="AU1000" s="280" t="s">
        <v>78</v>
      </c>
      <c r="AV1000" s="15" t="s">
        <v>166</v>
      </c>
      <c r="AW1000" s="15" t="s">
        <v>31</v>
      </c>
      <c r="AX1000" s="15" t="s">
        <v>69</v>
      </c>
      <c r="AY1000" s="280" t="s">
        <v>149</v>
      </c>
    </row>
    <row r="1001" s="14" customFormat="1">
      <c r="A1001" s="14"/>
      <c r="B1001" s="259"/>
      <c r="C1001" s="260"/>
      <c r="D1001" s="227" t="s">
        <v>438</v>
      </c>
      <c r="E1001" s="261" t="s">
        <v>19</v>
      </c>
      <c r="F1001" s="262" t="s">
        <v>1128</v>
      </c>
      <c r="G1001" s="260"/>
      <c r="H1001" s="263">
        <v>2.8999999999999999</v>
      </c>
      <c r="I1001" s="264"/>
      <c r="J1001" s="260"/>
      <c r="K1001" s="260"/>
      <c r="L1001" s="265"/>
      <c r="M1001" s="266"/>
      <c r="N1001" s="267"/>
      <c r="O1001" s="267"/>
      <c r="P1001" s="267"/>
      <c r="Q1001" s="267"/>
      <c r="R1001" s="267"/>
      <c r="S1001" s="267"/>
      <c r="T1001" s="268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9" t="s">
        <v>438</v>
      </c>
      <c r="AU1001" s="269" t="s">
        <v>78</v>
      </c>
      <c r="AV1001" s="14" t="s">
        <v>78</v>
      </c>
      <c r="AW1001" s="14" t="s">
        <v>31</v>
      </c>
      <c r="AX1001" s="14" t="s">
        <v>69</v>
      </c>
      <c r="AY1001" s="269" t="s">
        <v>149</v>
      </c>
    </row>
    <row r="1002" s="15" customFormat="1">
      <c r="A1002" s="15"/>
      <c r="B1002" s="270"/>
      <c r="C1002" s="271"/>
      <c r="D1002" s="227" t="s">
        <v>438</v>
      </c>
      <c r="E1002" s="272" t="s">
        <v>19</v>
      </c>
      <c r="F1002" s="273" t="s">
        <v>441</v>
      </c>
      <c r="G1002" s="271"/>
      <c r="H1002" s="274">
        <v>2.8999999999999999</v>
      </c>
      <c r="I1002" s="275"/>
      <c r="J1002" s="271"/>
      <c r="K1002" s="271"/>
      <c r="L1002" s="276"/>
      <c r="M1002" s="277"/>
      <c r="N1002" s="278"/>
      <c r="O1002" s="278"/>
      <c r="P1002" s="278"/>
      <c r="Q1002" s="278"/>
      <c r="R1002" s="278"/>
      <c r="S1002" s="278"/>
      <c r="T1002" s="279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80" t="s">
        <v>438</v>
      </c>
      <c r="AU1002" s="280" t="s">
        <v>78</v>
      </c>
      <c r="AV1002" s="15" t="s">
        <v>166</v>
      </c>
      <c r="AW1002" s="15" t="s">
        <v>31</v>
      </c>
      <c r="AX1002" s="15" t="s">
        <v>69</v>
      </c>
      <c r="AY1002" s="280" t="s">
        <v>149</v>
      </c>
    </row>
    <row r="1003" s="14" customFormat="1">
      <c r="A1003" s="14"/>
      <c r="B1003" s="259"/>
      <c r="C1003" s="260"/>
      <c r="D1003" s="227" t="s">
        <v>438</v>
      </c>
      <c r="E1003" s="261" t="s">
        <v>19</v>
      </c>
      <c r="F1003" s="262" t="s">
        <v>1129</v>
      </c>
      <c r="G1003" s="260"/>
      <c r="H1003" s="263">
        <v>2.7999999999999998</v>
      </c>
      <c r="I1003" s="264"/>
      <c r="J1003" s="260"/>
      <c r="K1003" s="260"/>
      <c r="L1003" s="265"/>
      <c r="M1003" s="266"/>
      <c r="N1003" s="267"/>
      <c r="O1003" s="267"/>
      <c r="P1003" s="267"/>
      <c r="Q1003" s="267"/>
      <c r="R1003" s="267"/>
      <c r="S1003" s="267"/>
      <c r="T1003" s="268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69" t="s">
        <v>438</v>
      </c>
      <c r="AU1003" s="269" t="s">
        <v>78</v>
      </c>
      <c r="AV1003" s="14" t="s">
        <v>78</v>
      </c>
      <c r="AW1003" s="14" t="s">
        <v>31</v>
      </c>
      <c r="AX1003" s="14" t="s">
        <v>69</v>
      </c>
      <c r="AY1003" s="269" t="s">
        <v>149</v>
      </c>
    </row>
    <row r="1004" s="15" customFormat="1">
      <c r="A1004" s="15"/>
      <c r="B1004" s="270"/>
      <c r="C1004" s="271"/>
      <c r="D1004" s="227" t="s">
        <v>438</v>
      </c>
      <c r="E1004" s="272" t="s">
        <v>19</v>
      </c>
      <c r="F1004" s="273" t="s">
        <v>441</v>
      </c>
      <c r="G1004" s="271"/>
      <c r="H1004" s="274">
        <v>2.7999999999999998</v>
      </c>
      <c r="I1004" s="275"/>
      <c r="J1004" s="271"/>
      <c r="K1004" s="271"/>
      <c r="L1004" s="276"/>
      <c r="M1004" s="277"/>
      <c r="N1004" s="278"/>
      <c r="O1004" s="278"/>
      <c r="P1004" s="278"/>
      <c r="Q1004" s="278"/>
      <c r="R1004" s="278"/>
      <c r="S1004" s="278"/>
      <c r="T1004" s="279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80" t="s">
        <v>438</v>
      </c>
      <c r="AU1004" s="280" t="s">
        <v>78</v>
      </c>
      <c r="AV1004" s="15" t="s">
        <v>166</v>
      </c>
      <c r="AW1004" s="15" t="s">
        <v>31</v>
      </c>
      <c r="AX1004" s="15" t="s">
        <v>69</v>
      </c>
      <c r="AY1004" s="280" t="s">
        <v>149</v>
      </c>
    </row>
    <row r="1005" s="16" customFormat="1">
      <c r="A1005" s="16"/>
      <c r="B1005" s="281"/>
      <c r="C1005" s="282"/>
      <c r="D1005" s="227" t="s">
        <v>438</v>
      </c>
      <c r="E1005" s="283" t="s">
        <v>19</v>
      </c>
      <c r="F1005" s="284" t="s">
        <v>446</v>
      </c>
      <c r="G1005" s="282"/>
      <c r="H1005" s="285">
        <v>10.199999999999999</v>
      </c>
      <c r="I1005" s="286"/>
      <c r="J1005" s="282"/>
      <c r="K1005" s="282"/>
      <c r="L1005" s="287"/>
      <c r="M1005" s="288"/>
      <c r="N1005" s="289"/>
      <c r="O1005" s="289"/>
      <c r="P1005" s="289"/>
      <c r="Q1005" s="289"/>
      <c r="R1005" s="289"/>
      <c r="S1005" s="289"/>
      <c r="T1005" s="290"/>
      <c r="U1005" s="16"/>
      <c r="V1005" s="16"/>
      <c r="W1005" s="16"/>
      <c r="X1005" s="16"/>
      <c r="Y1005" s="16"/>
      <c r="Z1005" s="16"/>
      <c r="AA1005" s="16"/>
      <c r="AB1005" s="16"/>
      <c r="AC1005" s="16"/>
      <c r="AD1005" s="16"/>
      <c r="AE1005" s="16"/>
      <c r="AT1005" s="291" t="s">
        <v>438</v>
      </c>
      <c r="AU1005" s="291" t="s">
        <v>78</v>
      </c>
      <c r="AV1005" s="16" t="s">
        <v>156</v>
      </c>
      <c r="AW1005" s="16" t="s">
        <v>31</v>
      </c>
      <c r="AX1005" s="16" t="s">
        <v>76</v>
      </c>
      <c r="AY1005" s="291" t="s">
        <v>149</v>
      </c>
    </row>
    <row r="1006" s="2" customFormat="1" ht="24.15" customHeight="1">
      <c r="A1006" s="40"/>
      <c r="B1006" s="41"/>
      <c r="C1006" s="214" t="s">
        <v>1441</v>
      </c>
      <c r="D1006" s="214" t="s">
        <v>151</v>
      </c>
      <c r="E1006" s="215" t="s">
        <v>1442</v>
      </c>
      <c r="F1006" s="216" t="s">
        <v>1443</v>
      </c>
      <c r="G1006" s="217" t="s">
        <v>320</v>
      </c>
      <c r="H1006" s="218">
        <v>6.3700000000000001</v>
      </c>
      <c r="I1006" s="219"/>
      <c r="J1006" s="220">
        <f>ROUND(I1006*H1006,2)</f>
        <v>0</v>
      </c>
      <c r="K1006" s="216" t="s">
        <v>161</v>
      </c>
      <c r="L1006" s="46"/>
      <c r="M1006" s="221" t="s">
        <v>19</v>
      </c>
      <c r="N1006" s="222" t="s">
        <v>40</v>
      </c>
      <c r="O1006" s="86"/>
      <c r="P1006" s="223">
        <f>O1006*H1006</f>
        <v>0</v>
      </c>
      <c r="Q1006" s="223">
        <v>0</v>
      </c>
      <c r="R1006" s="223">
        <f>Q1006*H1006</f>
        <v>0</v>
      </c>
      <c r="S1006" s="223">
        <v>0.037999999999999999</v>
      </c>
      <c r="T1006" s="224">
        <f>S1006*H1006</f>
        <v>0.24206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25" t="s">
        <v>286</v>
      </c>
      <c r="AT1006" s="225" t="s">
        <v>151</v>
      </c>
      <c r="AU1006" s="225" t="s">
        <v>78</v>
      </c>
      <c r="AY1006" s="19" t="s">
        <v>149</v>
      </c>
      <c r="BE1006" s="226">
        <f>IF(N1006="základní",J1006,0)</f>
        <v>0</v>
      </c>
      <c r="BF1006" s="226">
        <f>IF(N1006="snížená",J1006,0)</f>
        <v>0</v>
      </c>
      <c r="BG1006" s="226">
        <f>IF(N1006="zákl. přenesená",J1006,0)</f>
        <v>0</v>
      </c>
      <c r="BH1006" s="226">
        <f>IF(N1006="sníž. přenesená",J1006,0)</f>
        <v>0</v>
      </c>
      <c r="BI1006" s="226">
        <f>IF(N1006="nulová",J1006,0)</f>
        <v>0</v>
      </c>
      <c r="BJ1006" s="19" t="s">
        <v>76</v>
      </c>
      <c r="BK1006" s="226">
        <f>ROUND(I1006*H1006,2)</f>
        <v>0</v>
      </c>
      <c r="BL1006" s="19" t="s">
        <v>286</v>
      </c>
      <c r="BM1006" s="225" t="s">
        <v>1444</v>
      </c>
    </row>
    <row r="1007" s="2" customFormat="1">
      <c r="A1007" s="40"/>
      <c r="B1007" s="41"/>
      <c r="C1007" s="42"/>
      <c r="D1007" s="227" t="s">
        <v>158</v>
      </c>
      <c r="E1007" s="42"/>
      <c r="F1007" s="228" t="s">
        <v>1445</v>
      </c>
      <c r="G1007" s="42"/>
      <c r="H1007" s="42"/>
      <c r="I1007" s="229"/>
      <c r="J1007" s="42"/>
      <c r="K1007" s="42"/>
      <c r="L1007" s="46"/>
      <c r="M1007" s="230"/>
      <c r="N1007" s="231"/>
      <c r="O1007" s="86"/>
      <c r="P1007" s="86"/>
      <c r="Q1007" s="86"/>
      <c r="R1007" s="86"/>
      <c r="S1007" s="86"/>
      <c r="T1007" s="87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T1007" s="19" t="s">
        <v>158</v>
      </c>
      <c r="AU1007" s="19" t="s">
        <v>78</v>
      </c>
    </row>
    <row r="1008" s="2" customFormat="1">
      <c r="A1008" s="40"/>
      <c r="B1008" s="41"/>
      <c r="C1008" s="42"/>
      <c r="D1008" s="232" t="s">
        <v>164</v>
      </c>
      <c r="E1008" s="42"/>
      <c r="F1008" s="233" t="s">
        <v>1446</v>
      </c>
      <c r="G1008" s="42"/>
      <c r="H1008" s="42"/>
      <c r="I1008" s="229"/>
      <c r="J1008" s="42"/>
      <c r="K1008" s="42"/>
      <c r="L1008" s="46"/>
      <c r="M1008" s="230"/>
      <c r="N1008" s="231"/>
      <c r="O1008" s="86"/>
      <c r="P1008" s="86"/>
      <c r="Q1008" s="86"/>
      <c r="R1008" s="86"/>
      <c r="S1008" s="86"/>
      <c r="T1008" s="87"/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T1008" s="19" t="s">
        <v>164</v>
      </c>
      <c r="AU1008" s="19" t="s">
        <v>78</v>
      </c>
    </row>
    <row r="1009" s="14" customFormat="1">
      <c r="A1009" s="14"/>
      <c r="B1009" s="259"/>
      <c r="C1009" s="260"/>
      <c r="D1009" s="227" t="s">
        <v>438</v>
      </c>
      <c r="E1009" s="261" t="s">
        <v>19</v>
      </c>
      <c r="F1009" s="262" t="s">
        <v>1447</v>
      </c>
      <c r="G1009" s="260"/>
      <c r="H1009" s="263">
        <v>6.3700000000000001</v>
      </c>
      <c r="I1009" s="264"/>
      <c r="J1009" s="260"/>
      <c r="K1009" s="260"/>
      <c r="L1009" s="265"/>
      <c r="M1009" s="266"/>
      <c r="N1009" s="267"/>
      <c r="O1009" s="267"/>
      <c r="P1009" s="267"/>
      <c r="Q1009" s="267"/>
      <c r="R1009" s="267"/>
      <c r="S1009" s="267"/>
      <c r="T1009" s="268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69" t="s">
        <v>438</v>
      </c>
      <c r="AU1009" s="269" t="s">
        <v>78</v>
      </c>
      <c r="AV1009" s="14" t="s">
        <v>78</v>
      </c>
      <c r="AW1009" s="14" t="s">
        <v>31</v>
      </c>
      <c r="AX1009" s="14" t="s">
        <v>69</v>
      </c>
      <c r="AY1009" s="269" t="s">
        <v>149</v>
      </c>
    </row>
    <row r="1010" s="15" customFormat="1">
      <c r="A1010" s="15"/>
      <c r="B1010" s="270"/>
      <c r="C1010" s="271"/>
      <c r="D1010" s="227" t="s">
        <v>438</v>
      </c>
      <c r="E1010" s="272" t="s">
        <v>19</v>
      </c>
      <c r="F1010" s="273" t="s">
        <v>441</v>
      </c>
      <c r="G1010" s="271"/>
      <c r="H1010" s="274">
        <v>6.3700000000000001</v>
      </c>
      <c r="I1010" s="275"/>
      <c r="J1010" s="271"/>
      <c r="K1010" s="271"/>
      <c r="L1010" s="276"/>
      <c r="M1010" s="277"/>
      <c r="N1010" s="278"/>
      <c r="O1010" s="278"/>
      <c r="P1010" s="278"/>
      <c r="Q1010" s="278"/>
      <c r="R1010" s="278"/>
      <c r="S1010" s="278"/>
      <c r="T1010" s="279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80" t="s">
        <v>438</v>
      </c>
      <c r="AU1010" s="280" t="s">
        <v>78</v>
      </c>
      <c r="AV1010" s="15" t="s">
        <v>166</v>
      </c>
      <c r="AW1010" s="15" t="s">
        <v>31</v>
      </c>
      <c r="AX1010" s="15" t="s">
        <v>76</v>
      </c>
      <c r="AY1010" s="280" t="s">
        <v>149</v>
      </c>
    </row>
    <row r="1011" s="2" customFormat="1" ht="24.15" customHeight="1">
      <c r="A1011" s="40"/>
      <c r="B1011" s="41"/>
      <c r="C1011" s="214" t="s">
        <v>1448</v>
      </c>
      <c r="D1011" s="214" t="s">
        <v>151</v>
      </c>
      <c r="E1011" s="215" t="s">
        <v>1449</v>
      </c>
      <c r="F1011" s="216" t="s">
        <v>1450</v>
      </c>
      <c r="G1011" s="217" t="s">
        <v>181</v>
      </c>
      <c r="H1011" s="218">
        <v>0.53700000000000003</v>
      </c>
      <c r="I1011" s="219"/>
      <c r="J1011" s="220">
        <f>ROUND(I1011*H1011,2)</f>
        <v>0</v>
      </c>
      <c r="K1011" s="216" t="s">
        <v>161</v>
      </c>
      <c r="L1011" s="46"/>
      <c r="M1011" s="221" t="s">
        <v>19</v>
      </c>
      <c r="N1011" s="222" t="s">
        <v>40</v>
      </c>
      <c r="O1011" s="86"/>
      <c r="P1011" s="223">
        <f>O1011*H1011</f>
        <v>0</v>
      </c>
      <c r="Q1011" s="223">
        <v>0</v>
      </c>
      <c r="R1011" s="223">
        <f>Q1011*H1011</f>
        <v>0</v>
      </c>
      <c r="S1011" s="223">
        <v>0</v>
      </c>
      <c r="T1011" s="224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5" t="s">
        <v>286</v>
      </c>
      <c r="AT1011" s="225" t="s">
        <v>151</v>
      </c>
      <c r="AU1011" s="225" t="s">
        <v>78</v>
      </c>
      <c r="AY1011" s="19" t="s">
        <v>149</v>
      </c>
      <c r="BE1011" s="226">
        <f>IF(N1011="základní",J1011,0)</f>
        <v>0</v>
      </c>
      <c r="BF1011" s="226">
        <f>IF(N1011="snížená",J1011,0)</f>
        <v>0</v>
      </c>
      <c r="BG1011" s="226">
        <f>IF(N1011="zákl. přenesená",J1011,0)</f>
        <v>0</v>
      </c>
      <c r="BH1011" s="226">
        <f>IF(N1011="sníž. přenesená",J1011,0)</f>
        <v>0</v>
      </c>
      <c r="BI1011" s="226">
        <f>IF(N1011="nulová",J1011,0)</f>
        <v>0</v>
      </c>
      <c r="BJ1011" s="19" t="s">
        <v>76</v>
      </c>
      <c r="BK1011" s="226">
        <f>ROUND(I1011*H1011,2)</f>
        <v>0</v>
      </c>
      <c r="BL1011" s="19" t="s">
        <v>286</v>
      </c>
      <c r="BM1011" s="225" t="s">
        <v>1451</v>
      </c>
    </row>
    <row r="1012" s="2" customFormat="1">
      <c r="A1012" s="40"/>
      <c r="B1012" s="41"/>
      <c r="C1012" s="42"/>
      <c r="D1012" s="227" t="s">
        <v>158</v>
      </c>
      <c r="E1012" s="42"/>
      <c r="F1012" s="228" t="s">
        <v>1452</v>
      </c>
      <c r="G1012" s="42"/>
      <c r="H1012" s="42"/>
      <c r="I1012" s="229"/>
      <c r="J1012" s="42"/>
      <c r="K1012" s="42"/>
      <c r="L1012" s="46"/>
      <c r="M1012" s="230"/>
      <c r="N1012" s="231"/>
      <c r="O1012" s="86"/>
      <c r="P1012" s="86"/>
      <c r="Q1012" s="86"/>
      <c r="R1012" s="86"/>
      <c r="S1012" s="86"/>
      <c r="T1012" s="87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9" t="s">
        <v>158</v>
      </c>
      <c r="AU1012" s="19" t="s">
        <v>78</v>
      </c>
    </row>
    <row r="1013" s="2" customFormat="1">
      <c r="A1013" s="40"/>
      <c r="B1013" s="41"/>
      <c r="C1013" s="42"/>
      <c r="D1013" s="232" t="s">
        <v>164</v>
      </c>
      <c r="E1013" s="42"/>
      <c r="F1013" s="233" t="s">
        <v>1453</v>
      </c>
      <c r="G1013" s="42"/>
      <c r="H1013" s="42"/>
      <c r="I1013" s="229"/>
      <c r="J1013" s="42"/>
      <c r="K1013" s="42"/>
      <c r="L1013" s="46"/>
      <c r="M1013" s="230"/>
      <c r="N1013" s="231"/>
      <c r="O1013" s="86"/>
      <c r="P1013" s="86"/>
      <c r="Q1013" s="86"/>
      <c r="R1013" s="86"/>
      <c r="S1013" s="86"/>
      <c r="T1013" s="87"/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T1013" s="19" t="s">
        <v>164</v>
      </c>
      <c r="AU1013" s="19" t="s">
        <v>78</v>
      </c>
    </row>
    <row r="1014" s="2" customFormat="1" ht="24.15" customHeight="1">
      <c r="A1014" s="40"/>
      <c r="B1014" s="41"/>
      <c r="C1014" s="214" t="s">
        <v>1454</v>
      </c>
      <c r="D1014" s="214" t="s">
        <v>151</v>
      </c>
      <c r="E1014" s="215" t="s">
        <v>1455</v>
      </c>
      <c r="F1014" s="216" t="s">
        <v>1456</v>
      </c>
      <c r="G1014" s="217" t="s">
        <v>181</v>
      </c>
      <c r="H1014" s="218">
        <v>0.53700000000000003</v>
      </c>
      <c r="I1014" s="219"/>
      <c r="J1014" s="220">
        <f>ROUND(I1014*H1014,2)</f>
        <v>0</v>
      </c>
      <c r="K1014" s="216" t="s">
        <v>161</v>
      </c>
      <c r="L1014" s="46"/>
      <c r="M1014" s="221" t="s">
        <v>19</v>
      </c>
      <c r="N1014" s="222" t="s">
        <v>40</v>
      </c>
      <c r="O1014" s="86"/>
      <c r="P1014" s="223">
        <f>O1014*H1014</f>
        <v>0</v>
      </c>
      <c r="Q1014" s="223">
        <v>0</v>
      </c>
      <c r="R1014" s="223">
        <f>Q1014*H1014</f>
        <v>0</v>
      </c>
      <c r="S1014" s="223">
        <v>0</v>
      </c>
      <c r="T1014" s="224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25" t="s">
        <v>286</v>
      </c>
      <c r="AT1014" s="225" t="s">
        <v>151</v>
      </c>
      <c r="AU1014" s="225" t="s">
        <v>78</v>
      </c>
      <c r="AY1014" s="19" t="s">
        <v>149</v>
      </c>
      <c r="BE1014" s="226">
        <f>IF(N1014="základní",J1014,0)</f>
        <v>0</v>
      </c>
      <c r="BF1014" s="226">
        <f>IF(N1014="snížená",J1014,0)</f>
        <v>0</v>
      </c>
      <c r="BG1014" s="226">
        <f>IF(N1014="zákl. přenesená",J1014,0)</f>
        <v>0</v>
      </c>
      <c r="BH1014" s="226">
        <f>IF(N1014="sníž. přenesená",J1014,0)</f>
        <v>0</v>
      </c>
      <c r="BI1014" s="226">
        <f>IF(N1014="nulová",J1014,0)</f>
        <v>0</v>
      </c>
      <c r="BJ1014" s="19" t="s">
        <v>76</v>
      </c>
      <c r="BK1014" s="226">
        <f>ROUND(I1014*H1014,2)</f>
        <v>0</v>
      </c>
      <c r="BL1014" s="19" t="s">
        <v>286</v>
      </c>
      <c r="BM1014" s="225" t="s">
        <v>1457</v>
      </c>
    </row>
    <row r="1015" s="2" customFormat="1">
      <c r="A1015" s="40"/>
      <c r="B1015" s="41"/>
      <c r="C1015" s="42"/>
      <c r="D1015" s="227" t="s">
        <v>158</v>
      </c>
      <c r="E1015" s="42"/>
      <c r="F1015" s="228" t="s">
        <v>1458</v>
      </c>
      <c r="G1015" s="42"/>
      <c r="H1015" s="42"/>
      <c r="I1015" s="229"/>
      <c r="J1015" s="42"/>
      <c r="K1015" s="42"/>
      <c r="L1015" s="46"/>
      <c r="M1015" s="230"/>
      <c r="N1015" s="231"/>
      <c r="O1015" s="86"/>
      <c r="P1015" s="86"/>
      <c r="Q1015" s="86"/>
      <c r="R1015" s="86"/>
      <c r="S1015" s="86"/>
      <c r="T1015" s="87"/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T1015" s="19" t="s">
        <v>158</v>
      </c>
      <c r="AU1015" s="19" t="s">
        <v>78</v>
      </c>
    </row>
    <row r="1016" s="2" customFormat="1">
      <c r="A1016" s="40"/>
      <c r="B1016" s="41"/>
      <c r="C1016" s="42"/>
      <c r="D1016" s="232" t="s">
        <v>164</v>
      </c>
      <c r="E1016" s="42"/>
      <c r="F1016" s="233" t="s">
        <v>1459</v>
      </c>
      <c r="G1016" s="42"/>
      <c r="H1016" s="42"/>
      <c r="I1016" s="229"/>
      <c r="J1016" s="42"/>
      <c r="K1016" s="42"/>
      <c r="L1016" s="46"/>
      <c r="M1016" s="230"/>
      <c r="N1016" s="231"/>
      <c r="O1016" s="86"/>
      <c r="P1016" s="86"/>
      <c r="Q1016" s="86"/>
      <c r="R1016" s="86"/>
      <c r="S1016" s="86"/>
      <c r="T1016" s="87"/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T1016" s="19" t="s">
        <v>164</v>
      </c>
      <c r="AU1016" s="19" t="s">
        <v>78</v>
      </c>
    </row>
    <row r="1017" s="12" customFormat="1" ht="22.8" customHeight="1">
      <c r="A1017" s="12"/>
      <c r="B1017" s="198"/>
      <c r="C1017" s="199"/>
      <c r="D1017" s="200" t="s">
        <v>68</v>
      </c>
      <c r="E1017" s="212" t="s">
        <v>1460</v>
      </c>
      <c r="F1017" s="212" t="s">
        <v>1461</v>
      </c>
      <c r="G1017" s="199"/>
      <c r="H1017" s="199"/>
      <c r="I1017" s="202"/>
      <c r="J1017" s="213">
        <f>BK1017</f>
        <v>0</v>
      </c>
      <c r="K1017" s="199"/>
      <c r="L1017" s="204"/>
      <c r="M1017" s="205"/>
      <c r="N1017" s="206"/>
      <c r="O1017" s="206"/>
      <c r="P1017" s="207">
        <f>SUM(P1018:P1116)</f>
        <v>0</v>
      </c>
      <c r="Q1017" s="206"/>
      <c r="R1017" s="207">
        <f>SUM(R1018:R1116)</f>
        <v>0.55929000000000006</v>
      </c>
      <c r="S1017" s="206"/>
      <c r="T1017" s="208">
        <f>SUM(T1018:T1116)</f>
        <v>3.8208099999999998</v>
      </c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R1017" s="209" t="s">
        <v>78</v>
      </c>
      <c r="AT1017" s="210" t="s">
        <v>68</v>
      </c>
      <c r="AU1017" s="210" t="s">
        <v>76</v>
      </c>
      <c r="AY1017" s="209" t="s">
        <v>149</v>
      </c>
      <c r="BK1017" s="211">
        <f>SUM(BK1018:BK1116)</f>
        <v>0</v>
      </c>
    </row>
    <row r="1018" s="2" customFormat="1" ht="16.5" customHeight="1">
      <c r="A1018" s="40"/>
      <c r="B1018" s="41"/>
      <c r="C1018" s="214" t="s">
        <v>1462</v>
      </c>
      <c r="D1018" s="214" t="s">
        <v>151</v>
      </c>
      <c r="E1018" s="215" t="s">
        <v>1463</v>
      </c>
      <c r="F1018" s="216" t="s">
        <v>1464</v>
      </c>
      <c r="G1018" s="217" t="s">
        <v>320</v>
      </c>
      <c r="H1018" s="218">
        <v>518</v>
      </c>
      <c r="I1018" s="219"/>
      <c r="J1018" s="220">
        <f>ROUND(I1018*H1018,2)</f>
        <v>0</v>
      </c>
      <c r="K1018" s="216" t="s">
        <v>161</v>
      </c>
      <c r="L1018" s="46"/>
      <c r="M1018" s="221" t="s">
        <v>19</v>
      </c>
      <c r="N1018" s="222" t="s">
        <v>40</v>
      </c>
      <c r="O1018" s="86"/>
      <c r="P1018" s="223">
        <f>O1018*H1018</f>
        <v>0</v>
      </c>
      <c r="Q1018" s="223">
        <v>0</v>
      </c>
      <c r="R1018" s="223">
        <f>Q1018*H1018</f>
        <v>0</v>
      </c>
      <c r="S1018" s="223">
        <v>0.00594</v>
      </c>
      <c r="T1018" s="224">
        <f>S1018*H1018</f>
        <v>3.0769199999999999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25" t="s">
        <v>286</v>
      </c>
      <c r="AT1018" s="225" t="s">
        <v>151</v>
      </c>
      <c r="AU1018" s="225" t="s">
        <v>78</v>
      </c>
      <c r="AY1018" s="19" t="s">
        <v>149</v>
      </c>
      <c r="BE1018" s="226">
        <f>IF(N1018="základní",J1018,0)</f>
        <v>0</v>
      </c>
      <c r="BF1018" s="226">
        <f>IF(N1018="snížená",J1018,0)</f>
        <v>0</v>
      </c>
      <c r="BG1018" s="226">
        <f>IF(N1018="zákl. přenesená",J1018,0)</f>
        <v>0</v>
      </c>
      <c r="BH1018" s="226">
        <f>IF(N1018="sníž. přenesená",J1018,0)</f>
        <v>0</v>
      </c>
      <c r="BI1018" s="226">
        <f>IF(N1018="nulová",J1018,0)</f>
        <v>0</v>
      </c>
      <c r="BJ1018" s="19" t="s">
        <v>76</v>
      </c>
      <c r="BK1018" s="226">
        <f>ROUND(I1018*H1018,2)</f>
        <v>0</v>
      </c>
      <c r="BL1018" s="19" t="s">
        <v>286</v>
      </c>
      <c r="BM1018" s="225" t="s">
        <v>1465</v>
      </c>
    </row>
    <row r="1019" s="2" customFormat="1">
      <c r="A1019" s="40"/>
      <c r="B1019" s="41"/>
      <c r="C1019" s="42"/>
      <c r="D1019" s="227" t="s">
        <v>158</v>
      </c>
      <c r="E1019" s="42"/>
      <c r="F1019" s="228" t="s">
        <v>1466</v>
      </c>
      <c r="G1019" s="42"/>
      <c r="H1019" s="42"/>
      <c r="I1019" s="229"/>
      <c r="J1019" s="42"/>
      <c r="K1019" s="42"/>
      <c r="L1019" s="46"/>
      <c r="M1019" s="230"/>
      <c r="N1019" s="231"/>
      <c r="O1019" s="86"/>
      <c r="P1019" s="86"/>
      <c r="Q1019" s="86"/>
      <c r="R1019" s="86"/>
      <c r="S1019" s="86"/>
      <c r="T1019" s="87"/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T1019" s="19" t="s">
        <v>158</v>
      </c>
      <c r="AU1019" s="19" t="s">
        <v>78</v>
      </c>
    </row>
    <row r="1020" s="2" customFormat="1">
      <c r="A1020" s="40"/>
      <c r="B1020" s="41"/>
      <c r="C1020" s="42"/>
      <c r="D1020" s="232" t="s">
        <v>164</v>
      </c>
      <c r="E1020" s="42"/>
      <c r="F1020" s="233" t="s">
        <v>1467</v>
      </c>
      <c r="G1020" s="42"/>
      <c r="H1020" s="42"/>
      <c r="I1020" s="229"/>
      <c r="J1020" s="42"/>
      <c r="K1020" s="42"/>
      <c r="L1020" s="46"/>
      <c r="M1020" s="230"/>
      <c r="N1020" s="231"/>
      <c r="O1020" s="86"/>
      <c r="P1020" s="86"/>
      <c r="Q1020" s="86"/>
      <c r="R1020" s="86"/>
      <c r="S1020" s="86"/>
      <c r="T1020" s="87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9" t="s">
        <v>164</v>
      </c>
      <c r="AU1020" s="19" t="s">
        <v>78</v>
      </c>
    </row>
    <row r="1021" s="14" customFormat="1">
      <c r="A1021" s="14"/>
      <c r="B1021" s="259"/>
      <c r="C1021" s="260"/>
      <c r="D1021" s="227" t="s">
        <v>438</v>
      </c>
      <c r="E1021" s="261" t="s">
        <v>19</v>
      </c>
      <c r="F1021" s="262" t="s">
        <v>1182</v>
      </c>
      <c r="G1021" s="260"/>
      <c r="H1021" s="263">
        <v>518</v>
      </c>
      <c r="I1021" s="264"/>
      <c r="J1021" s="260"/>
      <c r="K1021" s="260"/>
      <c r="L1021" s="265"/>
      <c r="M1021" s="266"/>
      <c r="N1021" s="267"/>
      <c r="O1021" s="267"/>
      <c r="P1021" s="267"/>
      <c r="Q1021" s="267"/>
      <c r="R1021" s="267"/>
      <c r="S1021" s="267"/>
      <c r="T1021" s="268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69" t="s">
        <v>438</v>
      </c>
      <c r="AU1021" s="269" t="s">
        <v>78</v>
      </c>
      <c r="AV1021" s="14" t="s">
        <v>78</v>
      </c>
      <c r="AW1021" s="14" t="s">
        <v>31</v>
      </c>
      <c r="AX1021" s="14" t="s">
        <v>69</v>
      </c>
      <c r="AY1021" s="269" t="s">
        <v>149</v>
      </c>
    </row>
    <row r="1022" s="15" customFormat="1">
      <c r="A1022" s="15"/>
      <c r="B1022" s="270"/>
      <c r="C1022" s="271"/>
      <c r="D1022" s="227" t="s">
        <v>438</v>
      </c>
      <c r="E1022" s="272" t="s">
        <v>19</v>
      </c>
      <c r="F1022" s="273" t="s">
        <v>441</v>
      </c>
      <c r="G1022" s="271"/>
      <c r="H1022" s="274">
        <v>518</v>
      </c>
      <c r="I1022" s="275"/>
      <c r="J1022" s="271"/>
      <c r="K1022" s="271"/>
      <c r="L1022" s="276"/>
      <c r="M1022" s="277"/>
      <c r="N1022" s="278"/>
      <c r="O1022" s="278"/>
      <c r="P1022" s="278"/>
      <c r="Q1022" s="278"/>
      <c r="R1022" s="278"/>
      <c r="S1022" s="278"/>
      <c r="T1022" s="279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80" t="s">
        <v>438</v>
      </c>
      <c r="AU1022" s="280" t="s">
        <v>78</v>
      </c>
      <c r="AV1022" s="15" t="s">
        <v>166</v>
      </c>
      <c r="AW1022" s="15" t="s">
        <v>31</v>
      </c>
      <c r="AX1022" s="15" t="s">
        <v>76</v>
      </c>
      <c r="AY1022" s="280" t="s">
        <v>149</v>
      </c>
    </row>
    <row r="1023" s="2" customFormat="1" ht="16.5" customHeight="1">
      <c r="A1023" s="40"/>
      <c r="B1023" s="41"/>
      <c r="C1023" s="214" t="s">
        <v>1468</v>
      </c>
      <c r="D1023" s="214" t="s">
        <v>151</v>
      </c>
      <c r="E1023" s="215" t="s">
        <v>1469</v>
      </c>
      <c r="F1023" s="216" t="s">
        <v>1470</v>
      </c>
      <c r="G1023" s="217" t="s">
        <v>228</v>
      </c>
      <c r="H1023" s="218">
        <v>37</v>
      </c>
      <c r="I1023" s="219"/>
      <c r="J1023" s="220">
        <f>ROUND(I1023*H1023,2)</f>
        <v>0</v>
      </c>
      <c r="K1023" s="216" t="s">
        <v>161</v>
      </c>
      <c r="L1023" s="46"/>
      <c r="M1023" s="221" t="s">
        <v>19</v>
      </c>
      <c r="N1023" s="222" t="s">
        <v>40</v>
      </c>
      <c r="O1023" s="86"/>
      <c r="P1023" s="223">
        <f>O1023*H1023</f>
        <v>0</v>
      </c>
      <c r="Q1023" s="223">
        <v>0</v>
      </c>
      <c r="R1023" s="223">
        <f>Q1023*H1023</f>
        <v>0</v>
      </c>
      <c r="S1023" s="223">
        <v>0.0018699999999999999</v>
      </c>
      <c r="T1023" s="224">
        <f>S1023*H1023</f>
        <v>0.069190000000000002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25" t="s">
        <v>286</v>
      </c>
      <c r="AT1023" s="225" t="s">
        <v>151</v>
      </c>
      <c r="AU1023" s="225" t="s">
        <v>78</v>
      </c>
      <c r="AY1023" s="19" t="s">
        <v>149</v>
      </c>
      <c r="BE1023" s="226">
        <f>IF(N1023="základní",J1023,0)</f>
        <v>0</v>
      </c>
      <c r="BF1023" s="226">
        <f>IF(N1023="snížená",J1023,0)</f>
        <v>0</v>
      </c>
      <c r="BG1023" s="226">
        <f>IF(N1023="zákl. přenesená",J1023,0)</f>
        <v>0</v>
      </c>
      <c r="BH1023" s="226">
        <f>IF(N1023="sníž. přenesená",J1023,0)</f>
        <v>0</v>
      </c>
      <c r="BI1023" s="226">
        <f>IF(N1023="nulová",J1023,0)</f>
        <v>0</v>
      </c>
      <c r="BJ1023" s="19" t="s">
        <v>76</v>
      </c>
      <c r="BK1023" s="226">
        <f>ROUND(I1023*H1023,2)</f>
        <v>0</v>
      </c>
      <c r="BL1023" s="19" t="s">
        <v>286</v>
      </c>
      <c r="BM1023" s="225" t="s">
        <v>1471</v>
      </c>
    </row>
    <row r="1024" s="2" customFormat="1">
      <c r="A1024" s="40"/>
      <c r="B1024" s="41"/>
      <c r="C1024" s="42"/>
      <c r="D1024" s="227" t="s">
        <v>158</v>
      </c>
      <c r="E1024" s="42"/>
      <c r="F1024" s="228" t="s">
        <v>1472</v>
      </c>
      <c r="G1024" s="42"/>
      <c r="H1024" s="42"/>
      <c r="I1024" s="229"/>
      <c r="J1024" s="42"/>
      <c r="K1024" s="42"/>
      <c r="L1024" s="46"/>
      <c r="M1024" s="230"/>
      <c r="N1024" s="231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158</v>
      </c>
      <c r="AU1024" s="19" t="s">
        <v>78</v>
      </c>
    </row>
    <row r="1025" s="2" customFormat="1">
      <c r="A1025" s="40"/>
      <c r="B1025" s="41"/>
      <c r="C1025" s="42"/>
      <c r="D1025" s="232" t="s">
        <v>164</v>
      </c>
      <c r="E1025" s="42"/>
      <c r="F1025" s="233" t="s">
        <v>1473</v>
      </c>
      <c r="G1025" s="42"/>
      <c r="H1025" s="42"/>
      <c r="I1025" s="229"/>
      <c r="J1025" s="42"/>
      <c r="K1025" s="42"/>
      <c r="L1025" s="46"/>
      <c r="M1025" s="230"/>
      <c r="N1025" s="231"/>
      <c r="O1025" s="86"/>
      <c r="P1025" s="86"/>
      <c r="Q1025" s="86"/>
      <c r="R1025" s="86"/>
      <c r="S1025" s="86"/>
      <c r="T1025" s="87"/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T1025" s="19" t="s">
        <v>164</v>
      </c>
      <c r="AU1025" s="19" t="s">
        <v>78</v>
      </c>
    </row>
    <row r="1026" s="14" customFormat="1">
      <c r="A1026" s="14"/>
      <c r="B1026" s="259"/>
      <c r="C1026" s="260"/>
      <c r="D1026" s="227" t="s">
        <v>438</v>
      </c>
      <c r="E1026" s="261" t="s">
        <v>19</v>
      </c>
      <c r="F1026" s="262" t="s">
        <v>360</v>
      </c>
      <c r="G1026" s="260"/>
      <c r="H1026" s="263">
        <v>37</v>
      </c>
      <c r="I1026" s="264"/>
      <c r="J1026" s="260"/>
      <c r="K1026" s="260"/>
      <c r="L1026" s="265"/>
      <c r="M1026" s="266"/>
      <c r="N1026" s="267"/>
      <c r="O1026" s="267"/>
      <c r="P1026" s="267"/>
      <c r="Q1026" s="267"/>
      <c r="R1026" s="267"/>
      <c r="S1026" s="267"/>
      <c r="T1026" s="268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69" t="s">
        <v>438</v>
      </c>
      <c r="AU1026" s="269" t="s">
        <v>78</v>
      </c>
      <c r="AV1026" s="14" t="s">
        <v>78</v>
      </c>
      <c r="AW1026" s="14" t="s">
        <v>31</v>
      </c>
      <c r="AX1026" s="14" t="s">
        <v>69</v>
      </c>
      <c r="AY1026" s="269" t="s">
        <v>149</v>
      </c>
    </row>
    <row r="1027" s="15" customFormat="1">
      <c r="A1027" s="15"/>
      <c r="B1027" s="270"/>
      <c r="C1027" s="271"/>
      <c r="D1027" s="227" t="s">
        <v>438</v>
      </c>
      <c r="E1027" s="272" t="s">
        <v>19</v>
      </c>
      <c r="F1027" s="273" t="s">
        <v>441</v>
      </c>
      <c r="G1027" s="271"/>
      <c r="H1027" s="274">
        <v>37</v>
      </c>
      <c r="I1027" s="275"/>
      <c r="J1027" s="271"/>
      <c r="K1027" s="271"/>
      <c r="L1027" s="276"/>
      <c r="M1027" s="277"/>
      <c r="N1027" s="278"/>
      <c r="O1027" s="278"/>
      <c r="P1027" s="278"/>
      <c r="Q1027" s="278"/>
      <c r="R1027" s="278"/>
      <c r="S1027" s="278"/>
      <c r="T1027" s="279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80" t="s">
        <v>438</v>
      </c>
      <c r="AU1027" s="280" t="s">
        <v>78</v>
      </c>
      <c r="AV1027" s="15" t="s">
        <v>166</v>
      </c>
      <c r="AW1027" s="15" t="s">
        <v>31</v>
      </c>
      <c r="AX1027" s="15" t="s">
        <v>76</v>
      </c>
      <c r="AY1027" s="280" t="s">
        <v>149</v>
      </c>
    </row>
    <row r="1028" s="2" customFormat="1" ht="16.5" customHeight="1">
      <c r="A1028" s="40"/>
      <c r="B1028" s="41"/>
      <c r="C1028" s="214" t="s">
        <v>259</v>
      </c>
      <c r="D1028" s="214" t="s">
        <v>151</v>
      </c>
      <c r="E1028" s="215" t="s">
        <v>1474</v>
      </c>
      <c r="F1028" s="216" t="s">
        <v>1475</v>
      </c>
      <c r="G1028" s="217" t="s">
        <v>228</v>
      </c>
      <c r="H1028" s="218">
        <v>28</v>
      </c>
      <c r="I1028" s="219"/>
      <c r="J1028" s="220">
        <f>ROUND(I1028*H1028,2)</f>
        <v>0</v>
      </c>
      <c r="K1028" s="216" t="s">
        <v>161</v>
      </c>
      <c r="L1028" s="46"/>
      <c r="M1028" s="221" t="s">
        <v>19</v>
      </c>
      <c r="N1028" s="222" t="s">
        <v>40</v>
      </c>
      <c r="O1028" s="86"/>
      <c r="P1028" s="223">
        <f>O1028*H1028</f>
        <v>0</v>
      </c>
      <c r="Q1028" s="223">
        <v>0</v>
      </c>
      <c r="R1028" s="223">
        <f>Q1028*H1028</f>
        <v>0</v>
      </c>
      <c r="S1028" s="223">
        <v>0.0016999999999999999</v>
      </c>
      <c r="T1028" s="224">
        <f>S1028*H1028</f>
        <v>0.047599999999999996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25" t="s">
        <v>286</v>
      </c>
      <c r="AT1028" s="225" t="s">
        <v>151</v>
      </c>
      <c r="AU1028" s="225" t="s">
        <v>78</v>
      </c>
      <c r="AY1028" s="19" t="s">
        <v>149</v>
      </c>
      <c r="BE1028" s="226">
        <f>IF(N1028="základní",J1028,0)</f>
        <v>0</v>
      </c>
      <c r="BF1028" s="226">
        <f>IF(N1028="snížená",J1028,0)</f>
        <v>0</v>
      </c>
      <c r="BG1028" s="226">
        <f>IF(N1028="zákl. přenesená",J1028,0)</f>
        <v>0</v>
      </c>
      <c r="BH1028" s="226">
        <f>IF(N1028="sníž. přenesená",J1028,0)</f>
        <v>0</v>
      </c>
      <c r="BI1028" s="226">
        <f>IF(N1028="nulová",J1028,0)</f>
        <v>0</v>
      </c>
      <c r="BJ1028" s="19" t="s">
        <v>76</v>
      </c>
      <c r="BK1028" s="226">
        <f>ROUND(I1028*H1028,2)</f>
        <v>0</v>
      </c>
      <c r="BL1028" s="19" t="s">
        <v>286</v>
      </c>
      <c r="BM1028" s="225" t="s">
        <v>1476</v>
      </c>
    </row>
    <row r="1029" s="2" customFormat="1">
      <c r="A1029" s="40"/>
      <c r="B1029" s="41"/>
      <c r="C1029" s="42"/>
      <c r="D1029" s="227" t="s">
        <v>158</v>
      </c>
      <c r="E1029" s="42"/>
      <c r="F1029" s="228" t="s">
        <v>1477</v>
      </c>
      <c r="G1029" s="42"/>
      <c r="H1029" s="42"/>
      <c r="I1029" s="229"/>
      <c r="J1029" s="42"/>
      <c r="K1029" s="42"/>
      <c r="L1029" s="46"/>
      <c r="M1029" s="230"/>
      <c r="N1029" s="231"/>
      <c r="O1029" s="86"/>
      <c r="P1029" s="86"/>
      <c r="Q1029" s="86"/>
      <c r="R1029" s="86"/>
      <c r="S1029" s="86"/>
      <c r="T1029" s="87"/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T1029" s="19" t="s">
        <v>158</v>
      </c>
      <c r="AU1029" s="19" t="s">
        <v>78</v>
      </c>
    </row>
    <row r="1030" s="2" customFormat="1">
      <c r="A1030" s="40"/>
      <c r="B1030" s="41"/>
      <c r="C1030" s="42"/>
      <c r="D1030" s="232" t="s">
        <v>164</v>
      </c>
      <c r="E1030" s="42"/>
      <c r="F1030" s="233" t="s">
        <v>1478</v>
      </c>
      <c r="G1030" s="42"/>
      <c r="H1030" s="42"/>
      <c r="I1030" s="229"/>
      <c r="J1030" s="42"/>
      <c r="K1030" s="42"/>
      <c r="L1030" s="46"/>
      <c r="M1030" s="230"/>
      <c r="N1030" s="231"/>
      <c r="O1030" s="86"/>
      <c r="P1030" s="86"/>
      <c r="Q1030" s="86"/>
      <c r="R1030" s="86"/>
      <c r="S1030" s="86"/>
      <c r="T1030" s="87"/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T1030" s="19" t="s">
        <v>164</v>
      </c>
      <c r="AU1030" s="19" t="s">
        <v>78</v>
      </c>
    </row>
    <row r="1031" s="14" customFormat="1">
      <c r="A1031" s="14"/>
      <c r="B1031" s="259"/>
      <c r="C1031" s="260"/>
      <c r="D1031" s="227" t="s">
        <v>438</v>
      </c>
      <c r="E1031" s="261" t="s">
        <v>19</v>
      </c>
      <c r="F1031" s="262" t="s">
        <v>1479</v>
      </c>
      <c r="G1031" s="260"/>
      <c r="H1031" s="263">
        <v>28</v>
      </c>
      <c r="I1031" s="264"/>
      <c r="J1031" s="260"/>
      <c r="K1031" s="260"/>
      <c r="L1031" s="265"/>
      <c r="M1031" s="266"/>
      <c r="N1031" s="267"/>
      <c r="O1031" s="267"/>
      <c r="P1031" s="267"/>
      <c r="Q1031" s="267"/>
      <c r="R1031" s="267"/>
      <c r="S1031" s="267"/>
      <c r="T1031" s="268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69" t="s">
        <v>438</v>
      </c>
      <c r="AU1031" s="269" t="s">
        <v>78</v>
      </c>
      <c r="AV1031" s="14" t="s">
        <v>78</v>
      </c>
      <c r="AW1031" s="14" t="s">
        <v>31</v>
      </c>
      <c r="AX1031" s="14" t="s">
        <v>69</v>
      </c>
      <c r="AY1031" s="269" t="s">
        <v>149</v>
      </c>
    </row>
    <row r="1032" s="15" customFormat="1">
      <c r="A1032" s="15"/>
      <c r="B1032" s="270"/>
      <c r="C1032" s="271"/>
      <c r="D1032" s="227" t="s">
        <v>438</v>
      </c>
      <c r="E1032" s="272" t="s">
        <v>19</v>
      </c>
      <c r="F1032" s="273" t="s">
        <v>441</v>
      </c>
      <c r="G1032" s="271"/>
      <c r="H1032" s="274">
        <v>28</v>
      </c>
      <c r="I1032" s="275"/>
      <c r="J1032" s="271"/>
      <c r="K1032" s="271"/>
      <c r="L1032" s="276"/>
      <c r="M1032" s="277"/>
      <c r="N1032" s="278"/>
      <c r="O1032" s="278"/>
      <c r="P1032" s="278"/>
      <c r="Q1032" s="278"/>
      <c r="R1032" s="278"/>
      <c r="S1032" s="278"/>
      <c r="T1032" s="279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80" t="s">
        <v>438</v>
      </c>
      <c r="AU1032" s="280" t="s">
        <v>78</v>
      </c>
      <c r="AV1032" s="15" t="s">
        <v>166</v>
      </c>
      <c r="AW1032" s="15" t="s">
        <v>31</v>
      </c>
      <c r="AX1032" s="15" t="s">
        <v>76</v>
      </c>
      <c r="AY1032" s="280" t="s">
        <v>149</v>
      </c>
    </row>
    <row r="1033" s="2" customFormat="1" ht="21.75" customHeight="1">
      <c r="A1033" s="40"/>
      <c r="B1033" s="41"/>
      <c r="C1033" s="214" t="s">
        <v>1480</v>
      </c>
      <c r="D1033" s="214" t="s">
        <v>151</v>
      </c>
      <c r="E1033" s="215" t="s">
        <v>1481</v>
      </c>
      <c r="F1033" s="216" t="s">
        <v>1482</v>
      </c>
      <c r="G1033" s="217" t="s">
        <v>228</v>
      </c>
      <c r="H1033" s="218">
        <v>74</v>
      </c>
      <c r="I1033" s="219"/>
      <c r="J1033" s="220">
        <f>ROUND(I1033*H1033,2)</f>
        <v>0</v>
      </c>
      <c r="K1033" s="216" t="s">
        <v>161</v>
      </c>
      <c r="L1033" s="46"/>
      <c r="M1033" s="221" t="s">
        <v>19</v>
      </c>
      <c r="N1033" s="222" t="s">
        <v>40</v>
      </c>
      <c r="O1033" s="86"/>
      <c r="P1033" s="223">
        <f>O1033*H1033</f>
        <v>0</v>
      </c>
      <c r="Q1033" s="223">
        <v>0</v>
      </c>
      <c r="R1033" s="223">
        <f>Q1033*H1033</f>
        <v>0</v>
      </c>
      <c r="S1033" s="223">
        <v>0.0017700000000000001</v>
      </c>
      <c r="T1033" s="224">
        <f>S1033*H1033</f>
        <v>0.13098000000000001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25" t="s">
        <v>286</v>
      </c>
      <c r="AT1033" s="225" t="s">
        <v>151</v>
      </c>
      <c r="AU1033" s="225" t="s">
        <v>78</v>
      </c>
      <c r="AY1033" s="19" t="s">
        <v>149</v>
      </c>
      <c r="BE1033" s="226">
        <f>IF(N1033="základní",J1033,0)</f>
        <v>0</v>
      </c>
      <c r="BF1033" s="226">
        <f>IF(N1033="snížená",J1033,0)</f>
        <v>0</v>
      </c>
      <c r="BG1033" s="226">
        <f>IF(N1033="zákl. přenesená",J1033,0)</f>
        <v>0</v>
      </c>
      <c r="BH1033" s="226">
        <f>IF(N1033="sníž. přenesená",J1033,0)</f>
        <v>0</v>
      </c>
      <c r="BI1033" s="226">
        <f>IF(N1033="nulová",J1033,0)</f>
        <v>0</v>
      </c>
      <c r="BJ1033" s="19" t="s">
        <v>76</v>
      </c>
      <c r="BK1033" s="226">
        <f>ROUND(I1033*H1033,2)</f>
        <v>0</v>
      </c>
      <c r="BL1033" s="19" t="s">
        <v>286</v>
      </c>
      <c r="BM1033" s="225" t="s">
        <v>1483</v>
      </c>
    </row>
    <row r="1034" s="2" customFormat="1">
      <c r="A1034" s="40"/>
      <c r="B1034" s="41"/>
      <c r="C1034" s="42"/>
      <c r="D1034" s="227" t="s">
        <v>158</v>
      </c>
      <c r="E1034" s="42"/>
      <c r="F1034" s="228" t="s">
        <v>1484</v>
      </c>
      <c r="G1034" s="42"/>
      <c r="H1034" s="42"/>
      <c r="I1034" s="229"/>
      <c r="J1034" s="42"/>
      <c r="K1034" s="42"/>
      <c r="L1034" s="46"/>
      <c r="M1034" s="230"/>
      <c r="N1034" s="231"/>
      <c r="O1034" s="86"/>
      <c r="P1034" s="86"/>
      <c r="Q1034" s="86"/>
      <c r="R1034" s="86"/>
      <c r="S1034" s="86"/>
      <c r="T1034" s="87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9" t="s">
        <v>158</v>
      </c>
      <c r="AU1034" s="19" t="s">
        <v>78</v>
      </c>
    </row>
    <row r="1035" s="2" customFormat="1">
      <c r="A1035" s="40"/>
      <c r="B1035" s="41"/>
      <c r="C1035" s="42"/>
      <c r="D1035" s="232" t="s">
        <v>164</v>
      </c>
      <c r="E1035" s="42"/>
      <c r="F1035" s="233" t="s">
        <v>1485</v>
      </c>
      <c r="G1035" s="42"/>
      <c r="H1035" s="42"/>
      <c r="I1035" s="229"/>
      <c r="J1035" s="42"/>
      <c r="K1035" s="42"/>
      <c r="L1035" s="46"/>
      <c r="M1035" s="230"/>
      <c r="N1035" s="231"/>
      <c r="O1035" s="86"/>
      <c r="P1035" s="86"/>
      <c r="Q1035" s="86"/>
      <c r="R1035" s="86"/>
      <c r="S1035" s="86"/>
      <c r="T1035" s="87"/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T1035" s="19" t="s">
        <v>164</v>
      </c>
      <c r="AU1035" s="19" t="s">
        <v>78</v>
      </c>
    </row>
    <row r="1036" s="14" customFormat="1">
      <c r="A1036" s="14"/>
      <c r="B1036" s="259"/>
      <c r="C1036" s="260"/>
      <c r="D1036" s="227" t="s">
        <v>438</v>
      </c>
      <c r="E1036" s="261" t="s">
        <v>19</v>
      </c>
      <c r="F1036" s="262" t="s">
        <v>1486</v>
      </c>
      <c r="G1036" s="260"/>
      <c r="H1036" s="263">
        <v>74</v>
      </c>
      <c r="I1036" s="264"/>
      <c r="J1036" s="260"/>
      <c r="K1036" s="260"/>
      <c r="L1036" s="265"/>
      <c r="M1036" s="266"/>
      <c r="N1036" s="267"/>
      <c r="O1036" s="267"/>
      <c r="P1036" s="267"/>
      <c r="Q1036" s="267"/>
      <c r="R1036" s="267"/>
      <c r="S1036" s="267"/>
      <c r="T1036" s="268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9" t="s">
        <v>438</v>
      </c>
      <c r="AU1036" s="269" t="s">
        <v>78</v>
      </c>
      <c r="AV1036" s="14" t="s">
        <v>78</v>
      </c>
      <c r="AW1036" s="14" t="s">
        <v>31</v>
      </c>
      <c r="AX1036" s="14" t="s">
        <v>76</v>
      </c>
      <c r="AY1036" s="269" t="s">
        <v>149</v>
      </c>
    </row>
    <row r="1037" s="2" customFormat="1" ht="16.5" customHeight="1">
      <c r="A1037" s="40"/>
      <c r="B1037" s="41"/>
      <c r="C1037" s="214" t="s">
        <v>1487</v>
      </c>
      <c r="D1037" s="214" t="s">
        <v>151</v>
      </c>
      <c r="E1037" s="215" t="s">
        <v>1488</v>
      </c>
      <c r="F1037" s="216" t="s">
        <v>1489</v>
      </c>
      <c r="G1037" s="217" t="s">
        <v>238</v>
      </c>
      <c r="H1037" s="218">
        <v>4</v>
      </c>
      <c r="I1037" s="219"/>
      <c r="J1037" s="220">
        <f>ROUND(I1037*H1037,2)</f>
        <v>0</v>
      </c>
      <c r="K1037" s="216" t="s">
        <v>161</v>
      </c>
      <c r="L1037" s="46"/>
      <c r="M1037" s="221" t="s">
        <v>19</v>
      </c>
      <c r="N1037" s="222" t="s">
        <v>40</v>
      </c>
      <c r="O1037" s="86"/>
      <c r="P1037" s="223">
        <f>O1037*H1037</f>
        <v>0</v>
      </c>
      <c r="Q1037" s="223">
        <v>0</v>
      </c>
      <c r="R1037" s="223">
        <f>Q1037*H1037</f>
        <v>0</v>
      </c>
      <c r="S1037" s="223">
        <v>0.0090600000000000003</v>
      </c>
      <c r="T1037" s="224">
        <f>S1037*H1037</f>
        <v>0.036240000000000001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25" t="s">
        <v>286</v>
      </c>
      <c r="AT1037" s="225" t="s">
        <v>151</v>
      </c>
      <c r="AU1037" s="225" t="s">
        <v>78</v>
      </c>
      <c r="AY1037" s="19" t="s">
        <v>149</v>
      </c>
      <c r="BE1037" s="226">
        <f>IF(N1037="základní",J1037,0)</f>
        <v>0</v>
      </c>
      <c r="BF1037" s="226">
        <f>IF(N1037="snížená",J1037,0)</f>
        <v>0</v>
      </c>
      <c r="BG1037" s="226">
        <f>IF(N1037="zákl. přenesená",J1037,0)</f>
        <v>0</v>
      </c>
      <c r="BH1037" s="226">
        <f>IF(N1037="sníž. přenesená",J1037,0)</f>
        <v>0</v>
      </c>
      <c r="BI1037" s="226">
        <f>IF(N1037="nulová",J1037,0)</f>
        <v>0</v>
      </c>
      <c r="BJ1037" s="19" t="s">
        <v>76</v>
      </c>
      <c r="BK1037" s="226">
        <f>ROUND(I1037*H1037,2)</f>
        <v>0</v>
      </c>
      <c r="BL1037" s="19" t="s">
        <v>286</v>
      </c>
      <c r="BM1037" s="225" t="s">
        <v>1490</v>
      </c>
    </row>
    <row r="1038" s="2" customFormat="1">
      <c r="A1038" s="40"/>
      <c r="B1038" s="41"/>
      <c r="C1038" s="42"/>
      <c r="D1038" s="227" t="s">
        <v>158</v>
      </c>
      <c r="E1038" s="42"/>
      <c r="F1038" s="228" t="s">
        <v>1491</v>
      </c>
      <c r="G1038" s="42"/>
      <c r="H1038" s="42"/>
      <c r="I1038" s="229"/>
      <c r="J1038" s="42"/>
      <c r="K1038" s="42"/>
      <c r="L1038" s="46"/>
      <c r="M1038" s="230"/>
      <c r="N1038" s="231"/>
      <c r="O1038" s="86"/>
      <c r="P1038" s="86"/>
      <c r="Q1038" s="86"/>
      <c r="R1038" s="86"/>
      <c r="S1038" s="86"/>
      <c r="T1038" s="87"/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T1038" s="19" t="s">
        <v>158</v>
      </c>
      <c r="AU1038" s="19" t="s">
        <v>78</v>
      </c>
    </row>
    <row r="1039" s="2" customFormat="1">
      <c r="A1039" s="40"/>
      <c r="B1039" s="41"/>
      <c r="C1039" s="42"/>
      <c r="D1039" s="232" t="s">
        <v>164</v>
      </c>
      <c r="E1039" s="42"/>
      <c r="F1039" s="233" t="s">
        <v>1492</v>
      </c>
      <c r="G1039" s="42"/>
      <c r="H1039" s="42"/>
      <c r="I1039" s="229"/>
      <c r="J1039" s="42"/>
      <c r="K1039" s="42"/>
      <c r="L1039" s="46"/>
      <c r="M1039" s="230"/>
      <c r="N1039" s="231"/>
      <c r="O1039" s="86"/>
      <c r="P1039" s="86"/>
      <c r="Q1039" s="86"/>
      <c r="R1039" s="86"/>
      <c r="S1039" s="86"/>
      <c r="T1039" s="87"/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T1039" s="19" t="s">
        <v>164</v>
      </c>
      <c r="AU1039" s="19" t="s">
        <v>78</v>
      </c>
    </row>
    <row r="1040" s="14" customFormat="1">
      <c r="A1040" s="14"/>
      <c r="B1040" s="259"/>
      <c r="C1040" s="260"/>
      <c r="D1040" s="227" t="s">
        <v>438</v>
      </c>
      <c r="E1040" s="261" t="s">
        <v>19</v>
      </c>
      <c r="F1040" s="262" t="s">
        <v>156</v>
      </c>
      <c r="G1040" s="260"/>
      <c r="H1040" s="263">
        <v>4</v>
      </c>
      <c r="I1040" s="264"/>
      <c r="J1040" s="260"/>
      <c r="K1040" s="260"/>
      <c r="L1040" s="265"/>
      <c r="M1040" s="266"/>
      <c r="N1040" s="267"/>
      <c r="O1040" s="267"/>
      <c r="P1040" s="267"/>
      <c r="Q1040" s="267"/>
      <c r="R1040" s="267"/>
      <c r="S1040" s="267"/>
      <c r="T1040" s="268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9" t="s">
        <v>438</v>
      </c>
      <c r="AU1040" s="269" t="s">
        <v>78</v>
      </c>
      <c r="AV1040" s="14" t="s">
        <v>78</v>
      </c>
      <c r="AW1040" s="14" t="s">
        <v>31</v>
      </c>
      <c r="AX1040" s="14" t="s">
        <v>76</v>
      </c>
      <c r="AY1040" s="269" t="s">
        <v>149</v>
      </c>
    </row>
    <row r="1041" s="2" customFormat="1" ht="16.5" customHeight="1">
      <c r="A1041" s="40"/>
      <c r="B1041" s="41"/>
      <c r="C1041" s="214" t="s">
        <v>1493</v>
      </c>
      <c r="D1041" s="214" t="s">
        <v>151</v>
      </c>
      <c r="E1041" s="215" t="s">
        <v>1494</v>
      </c>
      <c r="F1041" s="216" t="s">
        <v>1495</v>
      </c>
      <c r="G1041" s="217" t="s">
        <v>228</v>
      </c>
      <c r="H1041" s="218">
        <v>74</v>
      </c>
      <c r="I1041" s="219"/>
      <c r="J1041" s="220">
        <f>ROUND(I1041*H1041,2)</f>
        <v>0</v>
      </c>
      <c r="K1041" s="216" t="s">
        <v>161</v>
      </c>
      <c r="L1041" s="46"/>
      <c r="M1041" s="221" t="s">
        <v>19</v>
      </c>
      <c r="N1041" s="222" t="s">
        <v>40</v>
      </c>
      <c r="O1041" s="86"/>
      <c r="P1041" s="223">
        <f>O1041*H1041</f>
        <v>0</v>
      </c>
      <c r="Q1041" s="223">
        <v>0</v>
      </c>
      <c r="R1041" s="223">
        <f>Q1041*H1041</f>
        <v>0</v>
      </c>
      <c r="S1041" s="223">
        <v>0.002</v>
      </c>
      <c r="T1041" s="224">
        <f>S1041*H1041</f>
        <v>0.14799999999999999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25" t="s">
        <v>286</v>
      </c>
      <c r="AT1041" s="225" t="s">
        <v>151</v>
      </c>
      <c r="AU1041" s="225" t="s">
        <v>78</v>
      </c>
      <c r="AY1041" s="19" t="s">
        <v>149</v>
      </c>
      <c r="BE1041" s="226">
        <f>IF(N1041="základní",J1041,0)</f>
        <v>0</v>
      </c>
      <c r="BF1041" s="226">
        <f>IF(N1041="snížená",J1041,0)</f>
        <v>0</v>
      </c>
      <c r="BG1041" s="226">
        <f>IF(N1041="zákl. přenesená",J1041,0)</f>
        <v>0</v>
      </c>
      <c r="BH1041" s="226">
        <f>IF(N1041="sníž. přenesená",J1041,0)</f>
        <v>0</v>
      </c>
      <c r="BI1041" s="226">
        <f>IF(N1041="nulová",J1041,0)</f>
        <v>0</v>
      </c>
      <c r="BJ1041" s="19" t="s">
        <v>76</v>
      </c>
      <c r="BK1041" s="226">
        <f>ROUND(I1041*H1041,2)</f>
        <v>0</v>
      </c>
      <c r="BL1041" s="19" t="s">
        <v>286</v>
      </c>
      <c r="BM1041" s="225" t="s">
        <v>1496</v>
      </c>
    </row>
    <row r="1042" s="2" customFormat="1">
      <c r="A1042" s="40"/>
      <c r="B1042" s="41"/>
      <c r="C1042" s="42"/>
      <c r="D1042" s="227" t="s">
        <v>158</v>
      </c>
      <c r="E1042" s="42"/>
      <c r="F1042" s="228" t="s">
        <v>1497</v>
      </c>
      <c r="G1042" s="42"/>
      <c r="H1042" s="42"/>
      <c r="I1042" s="229"/>
      <c r="J1042" s="42"/>
      <c r="K1042" s="42"/>
      <c r="L1042" s="46"/>
      <c r="M1042" s="230"/>
      <c r="N1042" s="231"/>
      <c r="O1042" s="86"/>
      <c r="P1042" s="86"/>
      <c r="Q1042" s="86"/>
      <c r="R1042" s="86"/>
      <c r="S1042" s="86"/>
      <c r="T1042" s="87"/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T1042" s="19" t="s">
        <v>158</v>
      </c>
      <c r="AU1042" s="19" t="s">
        <v>78</v>
      </c>
    </row>
    <row r="1043" s="2" customFormat="1">
      <c r="A1043" s="40"/>
      <c r="B1043" s="41"/>
      <c r="C1043" s="42"/>
      <c r="D1043" s="232" t="s">
        <v>164</v>
      </c>
      <c r="E1043" s="42"/>
      <c r="F1043" s="233" t="s">
        <v>1498</v>
      </c>
      <c r="G1043" s="42"/>
      <c r="H1043" s="42"/>
      <c r="I1043" s="229"/>
      <c r="J1043" s="42"/>
      <c r="K1043" s="42"/>
      <c r="L1043" s="46"/>
      <c r="M1043" s="230"/>
      <c r="N1043" s="231"/>
      <c r="O1043" s="86"/>
      <c r="P1043" s="86"/>
      <c r="Q1043" s="86"/>
      <c r="R1043" s="86"/>
      <c r="S1043" s="86"/>
      <c r="T1043" s="87"/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T1043" s="19" t="s">
        <v>164</v>
      </c>
      <c r="AU1043" s="19" t="s">
        <v>78</v>
      </c>
    </row>
    <row r="1044" s="14" customFormat="1">
      <c r="A1044" s="14"/>
      <c r="B1044" s="259"/>
      <c r="C1044" s="260"/>
      <c r="D1044" s="227" t="s">
        <v>438</v>
      </c>
      <c r="E1044" s="261" t="s">
        <v>19</v>
      </c>
      <c r="F1044" s="262" t="s">
        <v>1486</v>
      </c>
      <c r="G1044" s="260"/>
      <c r="H1044" s="263">
        <v>74</v>
      </c>
      <c r="I1044" s="264"/>
      <c r="J1044" s="260"/>
      <c r="K1044" s="260"/>
      <c r="L1044" s="265"/>
      <c r="M1044" s="266"/>
      <c r="N1044" s="267"/>
      <c r="O1044" s="267"/>
      <c r="P1044" s="267"/>
      <c r="Q1044" s="267"/>
      <c r="R1044" s="267"/>
      <c r="S1044" s="267"/>
      <c r="T1044" s="268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9" t="s">
        <v>438</v>
      </c>
      <c r="AU1044" s="269" t="s">
        <v>78</v>
      </c>
      <c r="AV1044" s="14" t="s">
        <v>78</v>
      </c>
      <c r="AW1044" s="14" t="s">
        <v>31</v>
      </c>
      <c r="AX1044" s="14" t="s">
        <v>76</v>
      </c>
      <c r="AY1044" s="269" t="s">
        <v>149</v>
      </c>
    </row>
    <row r="1045" s="2" customFormat="1" ht="16.5" customHeight="1">
      <c r="A1045" s="40"/>
      <c r="B1045" s="41"/>
      <c r="C1045" s="214" t="s">
        <v>1499</v>
      </c>
      <c r="D1045" s="214" t="s">
        <v>151</v>
      </c>
      <c r="E1045" s="215" t="s">
        <v>1500</v>
      </c>
      <c r="F1045" s="216" t="s">
        <v>1501</v>
      </c>
      <c r="G1045" s="217" t="s">
        <v>320</v>
      </c>
      <c r="H1045" s="218">
        <v>6</v>
      </c>
      <c r="I1045" s="219"/>
      <c r="J1045" s="220">
        <f>ROUND(I1045*H1045,2)</f>
        <v>0</v>
      </c>
      <c r="K1045" s="216" t="s">
        <v>161</v>
      </c>
      <c r="L1045" s="46"/>
      <c r="M1045" s="221" t="s">
        <v>19</v>
      </c>
      <c r="N1045" s="222" t="s">
        <v>40</v>
      </c>
      <c r="O1045" s="86"/>
      <c r="P1045" s="223">
        <f>O1045*H1045</f>
        <v>0</v>
      </c>
      <c r="Q1045" s="223">
        <v>0</v>
      </c>
      <c r="R1045" s="223">
        <f>Q1045*H1045</f>
        <v>0</v>
      </c>
      <c r="S1045" s="223">
        <v>0.0058399999999999997</v>
      </c>
      <c r="T1045" s="224">
        <f>S1045*H1045</f>
        <v>0.035040000000000002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25" t="s">
        <v>286</v>
      </c>
      <c r="AT1045" s="225" t="s">
        <v>151</v>
      </c>
      <c r="AU1045" s="225" t="s">
        <v>78</v>
      </c>
      <c r="AY1045" s="19" t="s">
        <v>149</v>
      </c>
      <c r="BE1045" s="226">
        <f>IF(N1045="základní",J1045,0)</f>
        <v>0</v>
      </c>
      <c r="BF1045" s="226">
        <f>IF(N1045="snížená",J1045,0)</f>
        <v>0</v>
      </c>
      <c r="BG1045" s="226">
        <f>IF(N1045="zákl. přenesená",J1045,0)</f>
        <v>0</v>
      </c>
      <c r="BH1045" s="226">
        <f>IF(N1045="sníž. přenesená",J1045,0)</f>
        <v>0</v>
      </c>
      <c r="BI1045" s="226">
        <f>IF(N1045="nulová",J1045,0)</f>
        <v>0</v>
      </c>
      <c r="BJ1045" s="19" t="s">
        <v>76</v>
      </c>
      <c r="BK1045" s="226">
        <f>ROUND(I1045*H1045,2)</f>
        <v>0</v>
      </c>
      <c r="BL1045" s="19" t="s">
        <v>286</v>
      </c>
      <c r="BM1045" s="225" t="s">
        <v>1502</v>
      </c>
    </row>
    <row r="1046" s="2" customFormat="1">
      <c r="A1046" s="40"/>
      <c r="B1046" s="41"/>
      <c r="C1046" s="42"/>
      <c r="D1046" s="227" t="s">
        <v>158</v>
      </c>
      <c r="E1046" s="42"/>
      <c r="F1046" s="228" t="s">
        <v>1503</v>
      </c>
      <c r="G1046" s="42"/>
      <c r="H1046" s="42"/>
      <c r="I1046" s="229"/>
      <c r="J1046" s="42"/>
      <c r="K1046" s="42"/>
      <c r="L1046" s="46"/>
      <c r="M1046" s="230"/>
      <c r="N1046" s="231"/>
      <c r="O1046" s="86"/>
      <c r="P1046" s="86"/>
      <c r="Q1046" s="86"/>
      <c r="R1046" s="86"/>
      <c r="S1046" s="86"/>
      <c r="T1046" s="87"/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T1046" s="19" t="s">
        <v>158</v>
      </c>
      <c r="AU1046" s="19" t="s">
        <v>78</v>
      </c>
    </row>
    <row r="1047" s="2" customFormat="1">
      <c r="A1047" s="40"/>
      <c r="B1047" s="41"/>
      <c r="C1047" s="42"/>
      <c r="D1047" s="232" t="s">
        <v>164</v>
      </c>
      <c r="E1047" s="42"/>
      <c r="F1047" s="233" t="s">
        <v>1504</v>
      </c>
      <c r="G1047" s="42"/>
      <c r="H1047" s="42"/>
      <c r="I1047" s="229"/>
      <c r="J1047" s="42"/>
      <c r="K1047" s="42"/>
      <c r="L1047" s="46"/>
      <c r="M1047" s="230"/>
      <c r="N1047" s="231"/>
      <c r="O1047" s="86"/>
      <c r="P1047" s="86"/>
      <c r="Q1047" s="86"/>
      <c r="R1047" s="86"/>
      <c r="S1047" s="86"/>
      <c r="T1047" s="87"/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T1047" s="19" t="s">
        <v>164</v>
      </c>
      <c r="AU1047" s="19" t="s">
        <v>78</v>
      </c>
    </row>
    <row r="1048" s="14" customFormat="1">
      <c r="A1048" s="14"/>
      <c r="B1048" s="259"/>
      <c r="C1048" s="260"/>
      <c r="D1048" s="227" t="s">
        <v>438</v>
      </c>
      <c r="E1048" s="261" t="s">
        <v>19</v>
      </c>
      <c r="F1048" s="262" t="s">
        <v>191</v>
      </c>
      <c r="G1048" s="260"/>
      <c r="H1048" s="263">
        <v>6</v>
      </c>
      <c r="I1048" s="264"/>
      <c r="J1048" s="260"/>
      <c r="K1048" s="260"/>
      <c r="L1048" s="265"/>
      <c r="M1048" s="266"/>
      <c r="N1048" s="267"/>
      <c r="O1048" s="267"/>
      <c r="P1048" s="267"/>
      <c r="Q1048" s="267"/>
      <c r="R1048" s="267"/>
      <c r="S1048" s="267"/>
      <c r="T1048" s="268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9" t="s">
        <v>438</v>
      </c>
      <c r="AU1048" s="269" t="s">
        <v>78</v>
      </c>
      <c r="AV1048" s="14" t="s">
        <v>78</v>
      </c>
      <c r="AW1048" s="14" t="s">
        <v>31</v>
      </c>
      <c r="AX1048" s="14" t="s">
        <v>76</v>
      </c>
      <c r="AY1048" s="269" t="s">
        <v>149</v>
      </c>
    </row>
    <row r="1049" s="2" customFormat="1" ht="33" customHeight="1">
      <c r="A1049" s="40"/>
      <c r="B1049" s="41"/>
      <c r="C1049" s="214" t="s">
        <v>1505</v>
      </c>
      <c r="D1049" s="214" t="s">
        <v>151</v>
      </c>
      <c r="E1049" s="215" t="s">
        <v>1506</v>
      </c>
      <c r="F1049" s="216" t="s">
        <v>1507</v>
      </c>
      <c r="G1049" s="217" t="s">
        <v>238</v>
      </c>
      <c r="H1049" s="218">
        <v>3</v>
      </c>
      <c r="I1049" s="219"/>
      <c r="J1049" s="220">
        <f>ROUND(I1049*H1049,2)</f>
        <v>0</v>
      </c>
      <c r="K1049" s="216" t="s">
        <v>161</v>
      </c>
      <c r="L1049" s="46"/>
      <c r="M1049" s="221" t="s">
        <v>19</v>
      </c>
      <c r="N1049" s="222" t="s">
        <v>40</v>
      </c>
      <c r="O1049" s="86"/>
      <c r="P1049" s="223">
        <f>O1049*H1049</f>
        <v>0</v>
      </c>
      <c r="Q1049" s="223">
        <v>0</v>
      </c>
      <c r="R1049" s="223">
        <f>Q1049*H1049</f>
        <v>0</v>
      </c>
      <c r="S1049" s="223">
        <v>0.0018799999999999999</v>
      </c>
      <c r="T1049" s="224">
        <f>S1049*H1049</f>
        <v>0.00564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25" t="s">
        <v>286</v>
      </c>
      <c r="AT1049" s="225" t="s">
        <v>151</v>
      </c>
      <c r="AU1049" s="225" t="s">
        <v>78</v>
      </c>
      <c r="AY1049" s="19" t="s">
        <v>149</v>
      </c>
      <c r="BE1049" s="226">
        <f>IF(N1049="základní",J1049,0)</f>
        <v>0</v>
      </c>
      <c r="BF1049" s="226">
        <f>IF(N1049="snížená",J1049,0)</f>
        <v>0</v>
      </c>
      <c r="BG1049" s="226">
        <f>IF(N1049="zákl. přenesená",J1049,0)</f>
        <v>0</v>
      </c>
      <c r="BH1049" s="226">
        <f>IF(N1049="sníž. přenesená",J1049,0)</f>
        <v>0</v>
      </c>
      <c r="BI1049" s="226">
        <f>IF(N1049="nulová",J1049,0)</f>
        <v>0</v>
      </c>
      <c r="BJ1049" s="19" t="s">
        <v>76</v>
      </c>
      <c r="BK1049" s="226">
        <f>ROUND(I1049*H1049,2)</f>
        <v>0</v>
      </c>
      <c r="BL1049" s="19" t="s">
        <v>286</v>
      </c>
      <c r="BM1049" s="225" t="s">
        <v>1508</v>
      </c>
    </row>
    <row r="1050" s="2" customFormat="1">
      <c r="A1050" s="40"/>
      <c r="B1050" s="41"/>
      <c r="C1050" s="42"/>
      <c r="D1050" s="227" t="s">
        <v>158</v>
      </c>
      <c r="E1050" s="42"/>
      <c r="F1050" s="228" t="s">
        <v>1509</v>
      </c>
      <c r="G1050" s="42"/>
      <c r="H1050" s="42"/>
      <c r="I1050" s="229"/>
      <c r="J1050" s="42"/>
      <c r="K1050" s="42"/>
      <c r="L1050" s="46"/>
      <c r="M1050" s="230"/>
      <c r="N1050" s="231"/>
      <c r="O1050" s="86"/>
      <c r="P1050" s="86"/>
      <c r="Q1050" s="86"/>
      <c r="R1050" s="86"/>
      <c r="S1050" s="86"/>
      <c r="T1050" s="87"/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T1050" s="19" t="s">
        <v>158</v>
      </c>
      <c r="AU1050" s="19" t="s">
        <v>78</v>
      </c>
    </row>
    <row r="1051" s="2" customFormat="1">
      <c r="A1051" s="40"/>
      <c r="B1051" s="41"/>
      <c r="C1051" s="42"/>
      <c r="D1051" s="232" t="s">
        <v>164</v>
      </c>
      <c r="E1051" s="42"/>
      <c r="F1051" s="233" t="s">
        <v>1510</v>
      </c>
      <c r="G1051" s="42"/>
      <c r="H1051" s="42"/>
      <c r="I1051" s="229"/>
      <c r="J1051" s="42"/>
      <c r="K1051" s="42"/>
      <c r="L1051" s="46"/>
      <c r="M1051" s="230"/>
      <c r="N1051" s="231"/>
      <c r="O1051" s="86"/>
      <c r="P1051" s="86"/>
      <c r="Q1051" s="86"/>
      <c r="R1051" s="86"/>
      <c r="S1051" s="86"/>
      <c r="T1051" s="87"/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T1051" s="19" t="s">
        <v>164</v>
      </c>
      <c r="AU1051" s="19" t="s">
        <v>78</v>
      </c>
    </row>
    <row r="1052" s="14" customFormat="1">
      <c r="A1052" s="14"/>
      <c r="B1052" s="259"/>
      <c r="C1052" s="260"/>
      <c r="D1052" s="227" t="s">
        <v>438</v>
      </c>
      <c r="E1052" s="261" t="s">
        <v>19</v>
      </c>
      <c r="F1052" s="262" t="s">
        <v>166</v>
      </c>
      <c r="G1052" s="260"/>
      <c r="H1052" s="263">
        <v>3</v>
      </c>
      <c r="I1052" s="264"/>
      <c r="J1052" s="260"/>
      <c r="K1052" s="260"/>
      <c r="L1052" s="265"/>
      <c r="M1052" s="266"/>
      <c r="N1052" s="267"/>
      <c r="O1052" s="267"/>
      <c r="P1052" s="267"/>
      <c r="Q1052" s="267"/>
      <c r="R1052" s="267"/>
      <c r="S1052" s="267"/>
      <c r="T1052" s="268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69" t="s">
        <v>438</v>
      </c>
      <c r="AU1052" s="269" t="s">
        <v>78</v>
      </c>
      <c r="AV1052" s="14" t="s">
        <v>78</v>
      </c>
      <c r="AW1052" s="14" t="s">
        <v>31</v>
      </c>
      <c r="AX1052" s="14" t="s">
        <v>76</v>
      </c>
      <c r="AY1052" s="269" t="s">
        <v>149</v>
      </c>
    </row>
    <row r="1053" s="2" customFormat="1" ht="16.5" customHeight="1">
      <c r="A1053" s="40"/>
      <c r="B1053" s="41"/>
      <c r="C1053" s="214" t="s">
        <v>1511</v>
      </c>
      <c r="D1053" s="214" t="s">
        <v>151</v>
      </c>
      <c r="E1053" s="215" t="s">
        <v>1512</v>
      </c>
      <c r="F1053" s="216" t="s">
        <v>1513</v>
      </c>
      <c r="G1053" s="217" t="s">
        <v>228</v>
      </c>
      <c r="H1053" s="218">
        <v>74</v>
      </c>
      <c r="I1053" s="219"/>
      <c r="J1053" s="220">
        <f>ROUND(I1053*H1053,2)</f>
        <v>0</v>
      </c>
      <c r="K1053" s="216" t="s">
        <v>161</v>
      </c>
      <c r="L1053" s="46"/>
      <c r="M1053" s="221" t="s">
        <v>19</v>
      </c>
      <c r="N1053" s="222" t="s">
        <v>40</v>
      </c>
      <c r="O1053" s="86"/>
      <c r="P1053" s="223">
        <f>O1053*H1053</f>
        <v>0</v>
      </c>
      <c r="Q1053" s="223">
        <v>0</v>
      </c>
      <c r="R1053" s="223">
        <f>Q1053*H1053</f>
        <v>0</v>
      </c>
      <c r="S1053" s="223">
        <v>0.0025999999999999999</v>
      </c>
      <c r="T1053" s="224">
        <f>S1053*H1053</f>
        <v>0.19239999999999999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25" t="s">
        <v>286</v>
      </c>
      <c r="AT1053" s="225" t="s">
        <v>151</v>
      </c>
      <c r="AU1053" s="225" t="s">
        <v>78</v>
      </c>
      <c r="AY1053" s="19" t="s">
        <v>149</v>
      </c>
      <c r="BE1053" s="226">
        <f>IF(N1053="základní",J1053,0)</f>
        <v>0</v>
      </c>
      <c r="BF1053" s="226">
        <f>IF(N1053="snížená",J1053,0)</f>
        <v>0</v>
      </c>
      <c r="BG1053" s="226">
        <f>IF(N1053="zákl. přenesená",J1053,0)</f>
        <v>0</v>
      </c>
      <c r="BH1053" s="226">
        <f>IF(N1053="sníž. přenesená",J1053,0)</f>
        <v>0</v>
      </c>
      <c r="BI1053" s="226">
        <f>IF(N1053="nulová",J1053,0)</f>
        <v>0</v>
      </c>
      <c r="BJ1053" s="19" t="s">
        <v>76</v>
      </c>
      <c r="BK1053" s="226">
        <f>ROUND(I1053*H1053,2)</f>
        <v>0</v>
      </c>
      <c r="BL1053" s="19" t="s">
        <v>286</v>
      </c>
      <c r="BM1053" s="225" t="s">
        <v>1514</v>
      </c>
    </row>
    <row r="1054" s="2" customFormat="1">
      <c r="A1054" s="40"/>
      <c r="B1054" s="41"/>
      <c r="C1054" s="42"/>
      <c r="D1054" s="227" t="s">
        <v>158</v>
      </c>
      <c r="E1054" s="42"/>
      <c r="F1054" s="228" t="s">
        <v>1515</v>
      </c>
      <c r="G1054" s="42"/>
      <c r="H1054" s="42"/>
      <c r="I1054" s="229"/>
      <c r="J1054" s="42"/>
      <c r="K1054" s="42"/>
      <c r="L1054" s="46"/>
      <c r="M1054" s="230"/>
      <c r="N1054" s="231"/>
      <c r="O1054" s="86"/>
      <c r="P1054" s="86"/>
      <c r="Q1054" s="86"/>
      <c r="R1054" s="86"/>
      <c r="S1054" s="86"/>
      <c r="T1054" s="87"/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T1054" s="19" t="s">
        <v>158</v>
      </c>
      <c r="AU1054" s="19" t="s">
        <v>78</v>
      </c>
    </row>
    <row r="1055" s="2" customFormat="1">
      <c r="A1055" s="40"/>
      <c r="B1055" s="41"/>
      <c r="C1055" s="42"/>
      <c r="D1055" s="232" t="s">
        <v>164</v>
      </c>
      <c r="E1055" s="42"/>
      <c r="F1055" s="233" t="s">
        <v>1516</v>
      </c>
      <c r="G1055" s="42"/>
      <c r="H1055" s="42"/>
      <c r="I1055" s="229"/>
      <c r="J1055" s="42"/>
      <c r="K1055" s="42"/>
      <c r="L1055" s="46"/>
      <c r="M1055" s="230"/>
      <c r="N1055" s="231"/>
      <c r="O1055" s="86"/>
      <c r="P1055" s="86"/>
      <c r="Q1055" s="86"/>
      <c r="R1055" s="86"/>
      <c r="S1055" s="86"/>
      <c r="T1055" s="87"/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T1055" s="19" t="s">
        <v>164</v>
      </c>
      <c r="AU1055" s="19" t="s">
        <v>78</v>
      </c>
    </row>
    <row r="1056" s="14" customFormat="1">
      <c r="A1056" s="14"/>
      <c r="B1056" s="259"/>
      <c r="C1056" s="260"/>
      <c r="D1056" s="227" t="s">
        <v>438</v>
      </c>
      <c r="E1056" s="261" t="s">
        <v>19</v>
      </c>
      <c r="F1056" s="262" t="s">
        <v>1486</v>
      </c>
      <c r="G1056" s="260"/>
      <c r="H1056" s="263">
        <v>74</v>
      </c>
      <c r="I1056" s="264"/>
      <c r="J1056" s="260"/>
      <c r="K1056" s="260"/>
      <c r="L1056" s="265"/>
      <c r="M1056" s="266"/>
      <c r="N1056" s="267"/>
      <c r="O1056" s="267"/>
      <c r="P1056" s="267"/>
      <c r="Q1056" s="267"/>
      <c r="R1056" s="267"/>
      <c r="S1056" s="267"/>
      <c r="T1056" s="268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69" t="s">
        <v>438</v>
      </c>
      <c r="AU1056" s="269" t="s">
        <v>78</v>
      </c>
      <c r="AV1056" s="14" t="s">
        <v>78</v>
      </c>
      <c r="AW1056" s="14" t="s">
        <v>31</v>
      </c>
      <c r="AX1056" s="14" t="s">
        <v>69</v>
      </c>
      <c r="AY1056" s="269" t="s">
        <v>149</v>
      </c>
    </row>
    <row r="1057" s="15" customFormat="1">
      <c r="A1057" s="15"/>
      <c r="B1057" s="270"/>
      <c r="C1057" s="271"/>
      <c r="D1057" s="227" t="s">
        <v>438</v>
      </c>
      <c r="E1057" s="272" t="s">
        <v>19</v>
      </c>
      <c r="F1057" s="273" t="s">
        <v>441</v>
      </c>
      <c r="G1057" s="271"/>
      <c r="H1057" s="274">
        <v>74</v>
      </c>
      <c r="I1057" s="275"/>
      <c r="J1057" s="271"/>
      <c r="K1057" s="271"/>
      <c r="L1057" s="276"/>
      <c r="M1057" s="277"/>
      <c r="N1057" s="278"/>
      <c r="O1057" s="278"/>
      <c r="P1057" s="278"/>
      <c r="Q1057" s="278"/>
      <c r="R1057" s="278"/>
      <c r="S1057" s="278"/>
      <c r="T1057" s="279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80" t="s">
        <v>438</v>
      </c>
      <c r="AU1057" s="280" t="s">
        <v>78</v>
      </c>
      <c r="AV1057" s="15" t="s">
        <v>166</v>
      </c>
      <c r="AW1057" s="15" t="s">
        <v>31</v>
      </c>
      <c r="AX1057" s="15" t="s">
        <v>76</v>
      </c>
      <c r="AY1057" s="280" t="s">
        <v>149</v>
      </c>
    </row>
    <row r="1058" s="2" customFormat="1" ht="16.5" customHeight="1">
      <c r="A1058" s="40"/>
      <c r="B1058" s="41"/>
      <c r="C1058" s="214" t="s">
        <v>1517</v>
      </c>
      <c r="D1058" s="214" t="s">
        <v>151</v>
      </c>
      <c r="E1058" s="215" t="s">
        <v>1518</v>
      </c>
      <c r="F1058" s="216" t="s">
        <v>1519</v>
      </c>
      <c r="G1058" s="217" t="s">
        <v>228</v>
      </c>
      <c r="H1058" s="218">
        <v>20</v>
      </c>
      <c r="I1058" s="219"/>
      <c r="J1058" s="220">
        <f>ROUND(I1058*H1058,2)</f>
        <v>0</v>
      </c>
      <c r="K1058" s="216" t="s">
        <v>161</v>
      </c>
      <c r="L1058" s="46"/>
      <c r="M1058" s="221" t="s">
        <v>19</v>
      </c>
      <c r="N1058" s="222" t="s">
        <v>40</v>
      </c>
      <c r="O1058" s="86"/>
      <c r="P1058" s="223">
        <f>O1058*H1058</f>
        <v>0</v>
      </c>
      <c r="Q1058" s="223">
        <v>0</v>
      </c>
      <c r="R1058" s="223">
        <f>Q1058*H1058</f>
        <v>0</v>
      </c>
      <c r="S1058" s="223">
        <v>0.0039399999999999999</v>
      </c>
      <c r="T1058" s="224">
        <f>S1058*H1058</f>
        <v>0.078799999999999995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25" t="s">
        <v>286</v>
      </c>
      <c r="AT1058" s="225" t="s">
        <v>151</v>
      </c>
      <c r="AU1058" s="225" t="s">
        <v>78</v>
      </c>
      <c r="AY1058" s="19" t="s">
        <v>149</v>
      </c>
      <c r="BE1058" s="226">
        <f>IF(N1058="základní",J1058,0)</f>
        <v>0</v>
      </c>
      <c r="BF1058" s="226">
        <f>IF(N1058="snížená",J1058,0)</f>
        <v>0</v>
      </c>
      <c r="BG1058" s="226">
        <f>IF(N1058="zákl. přenesená",J1058,0)</f>
        <v>0</v>
      </c>
      <c r="BH1058" s="226">
        <f>IF(N1058="sníž. přenesená",J1058,0)</f>
        <v>0</v>
      </c>
      <c r="BI1058" s="226">
        <f>IF(N1058="nulová",J1058,0)</f>
        <v>0</v>
      </c>
      <c r="BJ1058" s="19" t="s">
        <v>76</v>
      </c>
      <c r="BK1058" s="226">
        <f>ROUND(I1058*H1058,2)</f>
        <v>0</v>
      </c>
      <c r="BL1058" s="19" t="s">
        <v>286</v>
      </c>
      <c r="BM1058" s="225" t="s">
        <v>1520</v>
      </c>
    </row>
    <row r="1059" s="2" customFormat="1">
      <c r="A1059" s="40"/>
      <c r="B1059" s="41"/>
      <c r="C1059" s="42"/>
      <c r="D1059" s="227" t="s">
        <v>158</v>
      </c>
      <c r="E1059" s="42"/>
      <c r="F1059" s="228" t="s">
        <v>1521</v>
      </c>
      <c r="G1059" s="42"/>
      <c r="H1059" s="42"/>
      <c r="I1059" s="229"/>
      <c r="J1059" s="42"/>
      <c r="K1059" s="42"/>
      <c r="L1059" s="46"/>
      <c r="M1059" s="230"/>
      <c r="N1059" s="231"/>
      <c r="O1059" s="86"/>
      <c r="P1059" s="86"/>
      <c r="Q1059" s="86"/>
      <c r="R1059" s="86"/>
      <c r="S1059" s="86"/>
      <c r="T1059" s="87"/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T1059" s="19" t="s">
        <v>158</v>
      </c>
      <c r="AU1059" s="19" t="s">
        <v>78</v>
      </c>
    </row>
    <row r="1060" s="2" customFormat="1">
      <c r="A1060" s="40"/>
      <c r="B1060" s="41"/>
      <c r="C1060" s="42"/>
      <c r="D1060" s="232" t="s">
        <v>164</v>
      </c>
      <c r="E1060" s="42"/>
      <c r="F1060" s="233" t="s">
        <v>1522</v>
      </c>
      <c r="G1060" s="42"/>
      <c r="H1060" s="42"/>
      <c r="I1060" s="229"/>
      <c r="J1060" s="42"/>
      <c r="K1060" s="42"/>
      <c r="L1060" s="46"/>
      <c r="M1060" s="230"/>
      <c r="N1060" s="231"/>
      <c r="O1060" s="86"/>
      <c r="P1060" s="86"/>
      <c r="Q1060" s="86"/>
      <c r="R1060" s="86"/>
      <c r="S1060" s="86"/>
      <c r="T1060" s="87"/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T1060" s="19" t="s">
        <v>164</v>
      </c>
      <c r="AU1060" s="19" t="s">
        <v>78</v>
      </c>
    </row>
    <row r="1061" s="14" customFormat="1">
      <c r="A1061" s="14"/>
      <c r="B1061" s="259"/>
      <c r="C1061" s="260"/>
      <c r="D1061" s="227" t="s">
        <v>438</v>
      </c>
      <c r="E1061" s="261" t="s">
        <v>19</v>
      </c>
      <c r="F1061" s="262" t="s">
        <v>1523</v>
      </c>
      <c r="G1061" s="260"/>
      <c r="H1061" s="263">
        <v>20</v>
      </c>
      <c r="I1061" s="264"/>
      <c r="J1061" s="260"/>
      <c r="K1061" s="260"/>
      <c r="L1061" s="265"/>
      <c r="M1061" s="266"/>
      <c r="N1061" s="267"/>
      <c r="O1061" s="267"/>
      <c r="P1061" s="267"/>
      <c r="Q1061" s="267"/>
      <c r="R1061" s="267"/>
      <c r="S1061" s="267"/>
      <c r="T1061" s="268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69" t="s">
        <v>438</v>
      </c>
      <c r="AU1061" s="269" t="s">
        <v>78</v>
      </c>
      <c r="AV1061" s="14" t="s">
        <v>78</v>
      </c>
      <c r="AW1061" s="14" t="s">
        <v>31</v>
      </c>
      <c r="AX1061" s="14" t="s">
        <v>69</v>
      </c>
      <c r="AY1061" s="269" t="s">
        <v>149</v>
      </c>
    </row>
    <row r="1062" s="15" customFormat="1">
      <c r="A1062" s="15"/>
      <c r="B1062" s="270"/>
      <c r="C1062" s="271"/>
      <c r="D1062" s="227" t="s">
        <v>438</v>
      </c>
      <c r="E1062" s="272" t="s">
        <v>19</v>
      </c>
      <c r="F1062" s="273" t="s">
        <v>441</v>
      </c>
      <c r="G1062" s="271"/>
      <c r="H1062" s="274">
        <v>20</v>
      </c>
      <c r="I1062" s="275"/>
      <c r="J1062" s="271"/>
      <c r="K1062" s="271"/>
      <c r="L1062" s="276"/>
      <c r="M1062" s="277"/>
      <c r="N1062" s="278"/>
      <c r="O1062" s="278"/>
      <c r="P1062" s="278"/>
      <c r="Q1062" s="278"/>
      <c r="R1062" s="278"/>
      <c r="S1062" s="278"/>
      <c r="T1062" s="279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80" t="s">
        <v>438</v>
      </c>
      <c r="AU1062" s="280" t="s">
        <v>78</v>
      </c>
      <c r="AV1062" s="15" t="s">
        <v>166</v>
      </c>
      <c r="AW1062" s="15" t="s">
        <v>31</v>
      </c>
      <c r="AX1062" s="15" t="s">
        <v>76</v>
      </c>
      <c r="AY1062" s="280" t="s">
        <v>149</v>
      </c>
    </row>
    <row r="1063" s="2" customFormat="1" ht="24.15" customHeight="1">
      <c r="A1063" s="40"/>
      <c r="B1063" s="41"/>
      <c r="C1063" s="214" t="s">
        <v>1524</v>
      </c>
      <c r="D1063" s="214" t="s">
        <v>151</v>
      </c>
      <c r="E1063" s="215" t="s">
        <v>1525</v>
      </c>
      <c r="F1063" s="216" t="s">
        <v>1526</v>
      </c>
      <c r="G1063" s="217" t="s">
        <v>228</v>
      </c>
      <c r="H1063" s="218">
        <v>30</v>
      </c>
      <c r="I1063" s="219"/>
      <c r="J1063" s="220">
        <f>ROUND(I1063*H1063,2)</f>
        <v>0</v>
      </c>
      <c r="K1063" s="216" t="s">
        <v>161</v>
      </c>
      <c r="L1063" s="46"/>
      <c r="M1063" s="221" t="s">
        <v>19</v>
      </c>
      <c r="N1063" s="222" t="s">
        <v>40</v>
      </c>
      <c r="O1063" s="86"/>
      <c r="P1063" s="223">
        <f>O1063*H1063</f>
        <v>0</v>
      </c>
      <c r="Q1063" s="223">
        <v>0.00347</v>
      </c>
      <c r="R1063" s="223">
        <f>Q1063*H1063</f>
        <v>0.1041</v>
      </c>
      <c r="S1063" s="223">
        <v>0</v>
      </c>
      <c r="T1063" s="224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25" t="s">
        <v>286</v>
      </c>
      <c r="AT1063" s="225" t="s">
        <v>151</v>
      </c>
      <c r="AU1063" s="225" t="s">
        <v>78</v>
      </c>
      <c r="AY1063" s="19" t="s">
        <v>149</v>
      </c>
      <c r="BE1063" s="226">
        <f>IF(N1063="základní",J1063,0)</f>
        <v>0</v>
      </c>
      <c r="BF1063" s="226">
        <f>IF(N1063="snížená",J1063,0)</f>
        <v>0</v>
      </c>
      <c r="BG1063" s="226">
        <f>IF(N1063="zákl. přenesená",J1063,0)</f>
        <v>0</v>
      </c>
      <c r="BH1063" s="226">
        <f>IF(N1063="sníž. přenesená",J1063,0)</f>
        <v>0</v>
      </c>
      <c r="BI1063" s="226">
        <f>IF(N1063="nulová",J1063,0)</f>
        <v>0</v>
      </c>
      <c r="BJ1063" s="19" t="s">
        <v>76</v>
      </c>
      <c r="BK1063" s="226">
        <f>ROUND(I1063*H1063,2)</f>
        <v>0</v>
      </c>
      <c r="BL1063" s="19" t="s">
        <v>286</v>
      </c>
      <c r="BM1063" s="225" t="s">
        <v>1527</v>
      </c>
    </row>
    <row r="1064" s="2" customFormat="1">
      <c r="A1064" s="40"/>
      <c r="B1064" s="41"/>
      <c r="C1064" s="42"/>
      <c r="D1064" s="227" t="s">
        <v>158</v>
      </c>
      <c r="E1064" s="42"/>
      <c r="F1064" s="228" t="s">
        <v>1528</v>
      </c>
      <c r="G1064" s="42"/>
      <c r="H1064" s="42"/>
      <c r="I1064" s="229"/>
      <c r="J1064" s="42"/>
      <c r="K1064" s="42"/>
      <c r="L1064" s="46"/>
      <c r="M1064" s="230"/>
      <c r="N1064" s="231"/>
      <c r="O1064" s="86"/>
      <c r="P1064" s="86"/>
      <c r="Q1064" s="86"/>
      <c r="R1064" s="86"/>
      <c r="S1064" s="86"/>
      <c r="T1064" s="87"/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T1064" s="19" t="s">
        <v>158</v>
      </c>
      <c r="AU1064" s="19" t="s">
        <v>78</v>
      </c>
    </row>
    <row r="1065" s="2" customFormat="1">
      <c r="A1065" s="40"/>
      <c r="B1065" s="41"/>
      <c r="C1065" s="42"/>
      <c r="D1065" s="232" t="s">
        <v>164</v>
      </c>
      <c r="E1065" s="42"/>
      <c r="F1065" s="233" t="s">
        <v>1529</v>
      </c>
      <c r="G1065" s="42"/>
      <c r="H1065" s="42"/>
      <c r="I1065" s="229"/>
      <c r="J1065" s="42"/>
      <c r="K1065" s="42"/>
      <c r="L1065" s="46"/>
      <c r="M1065" s="230"/>
      <c r="N1065" s="231"/>
      <c r="O1065" s="86"/>
      <c r="P1065" s="86"/>
      <c r="Q1065" s="86"/>
      <c r="R1065" s="86"/>
      <c r="S1065" s="86"/>
      <c r="T1065" s="87"/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T1065" s="19" t="s">
        <v>164</v>
      </c>
      <c r="AU1065" s="19" t="s">
        <v>78</v>
      </c>
    </row>
    <row r="1066" s="14" customFormat="1">
      <c r="A1066" s="14"/>
      <c r="B1066" s="259"/>
      <c r="C1066" s="260"/>
      <c r="D1066" s="227" t="s">
        <v>438</v>
      </c>
      <c r="E1066" s="261" t="s">
        <v>19</v>
      </c>
      <c r="F1066" s="262" t="s">
        <v>1530</v>
      </c>
      <c r="G1066" s="260"/>
      <c r="H1066" s="263">
        <v>30</v>
      </c>
      <c r="I1066" s="264"/>
      <c r="J1066" s="260"/>
      <c r="K1066" s="260"/>
      <c r="L1066" s="265"/>
      <c r="M1066" s="266"/>
      <c r="N1066" s="267"/>
      <c r="O1066" s="267"/>
      <c r="P1066" s="267"/>
      <c r="Q1066" s="267"/>
      <c r="R1066" s="267"/>
      <c r="S1066" s="267"/>
      <c r="T1066" s="268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9" t="s">
        <v>438</v>
      </c>
      <c r="AU1066" s="269" t="s">
        <v>78</v>
      </c>
      <c r="AV1066" s="14" t="s">
        <v>78</v>
      </c>
      <c r="AW1066" s="14" t="s">
        <v>31</v>
      </c>
      <c r="AX1066" s="14" t="s">
        <v>69</v>
      </c>
      <c r="AY1066" s="269" t="s">
        <v>149</v>
      </c>
    </row>
    <row r="1067" s="15" customFormat="1">
      <c r="A1067" s="15"/>
      <c r="B1067" s="270"/>
      <c r="C1067" s="271"/>
      <c r="D1067" s="227" t="s">
        <v>438</v>
      </c>
      <c r="E1067" s="272" t="s">
        <v>19</v>
      </c>
      <c r="F1067" s="273" t="s">
        <v>441</v>
      </c>
      <c r="G1067" s="271"/>
      <c r="H1067" s="274">
        <v>30</v>
      </c>
      <c r="I1067" s="275"/>
      <c r="J1067" s="271"/>
      <c r="K1067" s="271"/>
      <c r="L1067" s="276"/>
      <c r="M1067" s="277"/>
      <c r="N1067" s="278"/>
      <c r="O1067" s="278"/>
      <c r="P1067" s="278"/>
      <c r="Q1067" s="278"/>
      <c r="R1067" s="278"/>
      <c r="S1067" s="278"/>
      <c r="T1067" s="279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80" t="s">
        <v>438</v>
      </c>
      <c r="AU1067" s="280" t="s">
        <v>78</v>
      </c>
      <c r="AV1067" s="15" t="s">
        <v>166</v>
      </c>
      <c r="AW1067" s="15" t="s">
        <v>31</v>
      </c>
      <c r="AX1067" s="15" t="s">
        <v>76</v>
      </c>
      <c r="AY1067" s="280" t="s">
        <v>149</v>
      </c>
    </row>
    <row r="1068" s="2" customFormat="1" ht="24.15" customHeight="1">
      <c r="A1068" s="40"/>
      <c r="B1068" s="41"/>
      <c r="C1068" s="214" t="s">
        <v>1531</v>
      </c>
      <c r="D1068" s="214" t="s">
        <v>151</v>
      </c>
      <c r="E1068" s="215" t="s">
        <v>1532</v>
      </c>
      <c r="F1068" s="216" t="s">
        <v>1533</v>
      </c>
      <c r="G1068" s="217" t="s">
        <v>228</v>
      </c>
      <c r="H1068" s="218">
        <v>63</v>
      </c>
      <c r="I1068" s="219"/>
      <c r="J1068" s="220">
        <f>ROUND(I1068*H1068,2)</f>
        <v>0</v>
      </c>
      <c r="K1068" s="216" t="s">
        <v>161</v>
      </c>
      <c r="L1068" s="46"/>
      <c r="M1068" s="221" t="s">
        <v>19</v>
      </c>
      <c r="N1068" s="222" t="s">
        <v>40</v>
      </c>
      <c r="O1068" s="86"/>
      <c r="P1068" s="223">
        <f>O1068*H1068</f>
        <v>0</v>
      </c>
      <c r="Q1068" s="223">
        <v>0.00297</v>
      </c>
      <c r="R1068" s="223">
        <f>Q1068*H1068</f>
        <v>0.18711</v>
      </c>
      <c r="S1068" s="223">
        <v>0</v>
      </c>
      <c r="T1068" s="22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25" t="s">
        <v>286</v>
      </c>
      <c r="AT1068" s="225" t="s">
        <v>151</v>
      </c>
      <c r="AU1068" s="225" t="s">
        <v>78</v>
      </c>
      <c r="AY1068" s="19" t="s">
        <v>149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19" t="s">
        <v>76</v>
      </c>
      <c r="BK1068" s="226">
        <f>ROUND(I1068*H1068,2)</f>
        <v>0</v>
      </c>
      <c r="BL1068" s="19" t="s">
        <v>286</v>
      </c>
      <c r="BM1068" s="225" t="s">
        <v>1534</v>
      </c>
    </row>
    <row r="1069" s="2" customFormat="1">
      <c r="A1069" s="40"/>
      <c r="B1069" s="41"/>
      <c r="C1069" s="42"/>
      <c r="D1069" s="227" t="s">
        <v>158</v>
      </c>
      <c r="E1069" s="42"/>
      <c r="F1069" s="228" t="s">
        <v>1535</v>
      </c>
      <c r="G1069" s="42"/>
      <c r="H1069" s="42"/>
      <c r="I1069" s="229"/>
      <c r="J1069" s="42"/>
      <c r="K1069" s="42"/>
      <c r="L1069" s="46"/>
      <c r="M1069" s="230"/>
      <c r="N1069" s="231"/>
      <c r="O1069" s="86"/>
      <c r="P1069" s="86"/>
      <c r="Q1069" s="86"/>
      <c r="R1069" s="86"/>
      <c r="S1069" s="86"/>
      <c r="T1069" s="87"/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T1069" s="19" t="s">
        <v>158</v>
      </c>
      <c r="AU1069" s="19" t="s">
        <v>78</v>
      </c>
    </row>
    <row r="1070" s="2" customFormat="1">
      <c r="A1070" s="40"/>
      <c r="B1070" s="41"/>
      <c r="C1070" s="42"/>
      <c r="D1070" s="232" t="s">
        <v>164</v>
      </c>
      <c r="E1070" s="42"/>
      <c r="F1070" s="233" t="s">
        <v>1536</v>
      </c>
      <c r="G1070" s="42"/>
      <c r="H1070" s="42"/>
      <c r="I1070" s="229"/>
      <c r="J1070" s="42"/>
      <c r="K1070" s="42"/>
      <c r="L1070" s="46"/>
      <c r="M1070" s="230"/>
      <c r="N1070" s="231"/>
      <c r="O1070" s="86"/>
      <c r="P1070" s="86"/>
      <c r="Q1070" s="86"/>
      <c r="R1070" s="86"/>
      <c r="S1070" s="86"/>
      <c r="T1070" s="87"/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T1070" s="19" t="s">
        <v>164</v>
      </c>
      <c r="AU1070" s="19" t="s">
        <v>78</v>
      </c>
    </row>
    <row r="1071" s="14" customFormat="1">
      <c r="A1071" s="14"/>
      <c r="B1071" s="259"/>
      <c r="C1071" s="260"/>
      <c r="D1071" s="227" t="s">
        <v>438</v>
      </c>
      <c r="E1071" s="261" t="s">
        <v>19</v>
      </c>
      <c r="F1071" s="262" t="s">
        <v>1537</v>
      </c>
      <c r="G1071" s="260"/>
      <c r="H1071" s="263">
        <v>63</v>
      </c>
      <c r="I1071" s="264"/>
      <c r="J1071" s="260"/>
      <c r="K1071" s="260"/>
      <c r="L1071" s="265"/>
      <c r="M1071" s="266"/>
      <c r="N1071" s="267"/>
      <c r="O1071" s="267"/>
      <c r="P1071" s="267"/>
      <c r="Q1071" s="267"/>
      <c r="R1071" s="267"/>
      <c r="S1071" s="267"/>
      <c r="T1071" s="268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69" t="s">
        <v>438</v>
      </c>
      <c r="AU1071" s="269" t="s">
        <v>78</v>
      </c>
      <c r="AV1071" s="14" t="s">
        <v>78</v>
      </c>
      <c r="AW1071" s="14" t="s">
        <v>31</v>
      </c>
      <c r="AX1071" s="14" t="s">
        <v>69</v>
      </c>
      <c r="AY1071" s="269" t="s">
        <v>149</v>
      </c>
    </row>
    <row r="1072" s="15" customFormat="1">
      <c r="A1072" s="15"/>
      <c r="B1072" s="270"/>
      <c r="C1072" s="271"/>
      <c r="D1072" s="227" t="s">
        <v>438</v>
      </c>
      <c r="E1072" s="272" t="s">
        <v>19</v>
      </c>
      <c r="F1072" s="273" t="s">
        <v>441</v>
      </c>
      <c r="G1072" s="271"/>
      <c r="H1072" s="274">
        <v>63</v>
      </c>
      <c r="I1072" s="275"/>
      <c r="J1072" s="271"/>
      <c r="K1072" s="271"/>
      <c r="L1072" s="276"/>
      <c r="M1072" s="277"/>
      <c r="N1072" s="278"/>
      <c r="O1072" s="278"/>
      <c r="P1072" s="278"/>
      <c r="Q1072" s="278"/>
      <c r="R1072" s="278"/>
      <c r="S1072" s="278"/>
      <c r="T1072" s="279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80" t="s">
        <v>438</v>
      </c>
      <c r="AU1072" s="280" t="s">
        <v>78</v>
      </c>
      <c r="AV1072" s="15" t="s">
        <v>166</v>
      </c>
      <c r="AW1072" s="15" t="s">
        <v>31</v>
      </c>
      <c r="AX1072" s="15" t="s">
        <v>76</v>
      </c>
      <c r="AY1072" s="280" t="s">
        <v>149</v>
      </c>
    </row>
    <row r="1073" s="2" customFormat="1" ht="24.15" customHeight="1">
      <c r="A1073" s="40"/>
      <c r="B1073" s="41"/>
      <c r="C1073" s="214" t="s">
        <v>1538</v>
      </c>
      <c r="D1073" s="214" t="s">
        <v>151</v>
      </c>
      <c r="E1073" s="215" t="s">
        <v>1539</v>
      </c>
      <c r="F1073" s="216" t="s">
        <v>1540</v>
      </c>
      <c r="G1073" s="217" t="s">
        <v>238</v>
      </c>
      <c r="H1073" s="218">
        <v>3</v>
      </c>
      <c r="I1073" s="219"/>
      <c r="J1073" s="220">
        <f>ROUND(I1073*H1073,2)</f>
        <v>0</v>
      </c>
      <c r="K1073" s="216" t="s">
        <v>161</v>
      </c>
      <c r="L1073" s="46"/>
      <c r="M1073" s="221" t="s">
        <v>19</v>
      </c>
      <c r="N1073" s="222" t="s">
        <v>40</v>
      </c>
      <c r="O1073" s="86"/>
      <c r="P1073" s="223">
        <f>O1073*H1073</f>
        <v>0</v>
      </c>
      <c r="Q1073" s="223">
        <v>0.0036600000000000001</v>
      </c>
      <c r="R1073" s="223">
        <f>Q1073*H1073</f>
        <v>0.01098</v>
      </c>
      <c r="S1073" s="223">
        <v>0</v>
      </c>
      <c r="T1073" s="224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25" t="s">
        <v>286</v>
      </c>
      <c r="AT1073" s="225" t="s">
        <v>151</v>
      </c>
      <c r="AU1073" s="225" t="s">
        <v>78</v>
      </c>
      <c r="AY1073" s="19" t="s">
        <v>149</v>
      </c>
      <c r="BE1073" s="226">
        <f>IF(N1073="základní",J1073,0)</f>
        <v>0</v>
      </c>
      <c r="BF1073" s="226">
        <f>IF(N1073="snížená",J1073,0)</f>
        <v>0</v>
      </c>
      <c r="BG1073" s="226">
        <f>IF(N1073="zákl. přenesená",J1073,0)</f>
        <v>0</v>
      </c>
      <c r="BH1073" s="226">
        <f>IF(N1073="sníž. přenesená",J1073,0)</f>
        <v>0</v>
      </c>
      <c r="BI1073" s="226">
        <f>IF(N1073="nulová",J1073,0)</f>
        <v>0</v>
      </c>
      <c r="BJ1073" s="19" t="s">
        <v>76</v>
      </c>
      <c r="BK1073" s="226">
        <f>ROUND(I1073*H1073,2)</f>
        <v>0</v>
      </c>
      <c r="BL1073" s="19" t="s">
        <v>286</v>
      </c>
      <c r="BM1073" s="225" t="s">
        <v>1541</v>
      </c>
    </row>
    <row r="1074" s="2" customFormat="1">
      <c r="A1074" s="40"/>
      <c r="B1074" s="41"/>
      <c r="C1074" s="42"/>
      <c r="D1074" s="227" t="s">
        <v>158</v>
      </c>
      <c r="E1074" s="42"/>
      <c r="F1074" s="228" t="s">
        <v>1542</v>
      </c>
      <c r="G1074" s="42"/>
      <c r="H1074" s="42"/>
      <c r="I1074" s="229"/>
      <c r="J1074" s="42"/>
      <c r="K1074" s="42"/>
      <c r="L1074" s="46"/>
      <c r="M1074" s="230"/>
      <c r="N1074" s="231"/>
      <c r="O1074" s="86"/>
      <c r="P1074" s="86"/>
      <c r="Q1074" s="86"/>
      <c r="R1074" s="86"/>
      <c r="S1074" s="86"/>
      <c r="T1074" s="87"/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T1074" s="19" t="s">
        <v>158</v>
      </c>
      <c r="AU1074" s="19" t="s">
        <v>78</v>
      </c>
    </row>
    <row r="1075" s="2" customFormat="1">
      <c r="A1075" s="40"/>
      <c r="B1075" s="41"/>
      <c r="C1075" s="42"/>
      <c r="D1075" s="232" t="s">
        <v>164</v>
      </c>
      <c r="E1075" s="42"/>
      <c r="F1075" s="233" t="s">
        <v>1543</v>
      </c>
      <c r="G1075" s="42"/>
      <c r="H1075" s="42"/>
      <c r="I1075" s="229"/>
      <c r="J1075" s="42"/>
      <c r="K1075" s="42"/>
      <c r="L1075" s="46"/>
      <c r="M1075" s="230"/>
      <c r="N1075" s="231"/>
      <c r="O1075" s="86"/>
      <c r="P1075" s="86"/>
      <c r="Q1075" s="86"/>
      <c r="R1075" s="86"/>
      <c r="S1075" s="86"/>
      <c r="T1075" s="87"/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T1075" s="19" t="s">
        <v>164</v>
      </c>
      <c r="AU1075" s="19" t="s">
        <v>78</v>
      </c>
    </row>
    <row r="1076" s="14" customFormat="1">
      <c r="A1076" s="14"/>
      <c r="B1076" s="259"/>
      <c r="C1076" s="260"/>
      <c r="D1076" s="227" t="s">
        <v>438</v>
      </c>
      <c r="E1076" s="261" t="s">
        <v>19</v>
      </c>
      <c r="F1076" s="262" t="s">
        <v>166</v>
      </c>
      <c r="G1076" s="260"/>
      <c r="H1076" s="263">
        <v>3</v>
      </c>
      <c r="I1076" s="264"/>
      <c r="J1076" s="260"/>
      <c r="K1076" s="260"/>
      <c r="L1076" s="265"/>
      <c r="M1076" s="266"/>
      <c r="N1076" s="267"/>
      <c r="O1076" s="267"/>
      <c r="P1076" s="267"/>
      <c r="Q1076" s="267"/>
      <c r="R1076" s="267"/>
      <c r="S1076" s="267"/>
      <c r="T1076" s="268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69" t="s">
        <v>438</v>
      </c>
      <c r="AU1076" s="269" t="s">
        <v>78</v>
      </c>
      <c r="AV1076" s="14" t="s">
        <v>78</v>
      </c>
      <c r="AW1076" s="14" t="s">
        <v>31</v>
      </c>
      <c r="AX1076" s="14" t="s">
        <v>76</v>
      </c>
      <c r="AY1076" s="269" t="s">
        <v>149</v>
      </c>
    </row>
    <row r="1077" s="2" customFormat="1" ht="24.15" customHeight="1">
      <c r="A1077" s="40"/>
      <c r="B1077" s="41"/>
      <c r="C1077" s="214" t="s">
        <v>1544</v>
      </c>
      <c r="D1077" s="214" t="s">
        <v>151</v>
      </c>
      <c r="E1077" s="215" t="s">
        <v>1545</v>
      </c>
      <c r="F1077" s="216" t="s">
        <v>1546</v>
      </c>
      <c r="G1077" s="217" t="s">
        <v>238</v>
      </c>
      <c r="H1077" s="218">
        <v>120</v>
      </c>
      <c r="I1077" s="219"/>
      <c r="J1077" s="220">
        <f>ROUND(I1077*H1077,2)</f>
        <v>0</v>
      </c>
      <c r="K1077" s="216" t="s">
        <v>155</v>
      </c>
      <c r="L1077" s="46"/>
      <c r="M1077" s="221" t="s">
        <v>19</v>
      </c>
      <c r="N1077" s="222" t="s">
        <v>40</v>
      </c>
      <c r="O1077" s="86"/>
      <c r="P1077" s="223">
        <f>O1077*H1077</f>
        <v>0</v>
      </c>
      <c r="Q1077" s="223">
        <v>0.00040000000000000002</v>
      </c>
      <c r="R1077" s="223">
        <f>Q1077*H1077</f>
        <v>0.048000000000000001</v>
      </c>
      <c r="S1077" s="223">
        <v>0</v>
      </c>
      <c r="T1077" s="224">
        <f>S1077*H1077</f>
        <v>0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25" t="s">
        <v>286</v>
      </c>
      <c r="AT1077" s="225" t="s">
        <v>151</v>
      </c>
      <c r="AU1077" s="225" t="s">
        <v>78</v>
      </c>
      <c r="AY1077" s="19" t="s">
        <v>149</v>
      </c>
      <c r="BE1077" s="226">
        <f>IF(N1077="základní",J1077,0)</f>
        <v>0</v>
      </c>
      <c r="BF1077" s="226">
        <f>IF(N1077="snížená",J1077,0)</f>
        <v>0</v>
      </c>
      <c r="BG1077" s="226">
        <f>IF(N1077="zákl. přenesená",J1077,0)</f>
        <v>0</v>
      </c>
      <c r="BH1077" s="226">
        <f>IF(N1077="sníž. přenesená",J1077,0)</f>
        <v>0</v>
      </c>
      <c r="BI1077" s="226">
        <f>IF(N1077="nulová",J1077,0)</f>
        <v>0</v>
      </c>
      <c r="BJ1077" s="19" t="s">
        <v>76</v>
      </c>
      <c r="BK1077" s="226">
        <f>ROUND(I1077*H1077,2)</f>
        <v>0</v>
      </c>
      <c r="BL1077" s="19" t="s">
        <v>286</v>
      </c>
      <c r="BM1077" s="225" t="s">
        <v>1547</v>
      </c>
    </row>
    <row r="1078" s="2" customFormat="1">
      <c r="A1078" s="40"/>
      <c r="B1078" s="41"/>
      <c r="C1078" s="42"/>
      <c r="D1078" s="227" t="s">
        <v>158</v>
      </c>
      <c r="E1078" s="42"/>
      <c r="F1078" s="228" t="s">
        <v>1546</v>
      </c>
      <c r="G1078" s="42"/>
      <c r="H1078" s="42"/>
      <c r="I1078" s="229"/>
      <c r="J1078" s="42"/>
      <c r="K1078" s="42"/>
      <c r="L1078" s="46"/>
      <c r="M1078" s="230"/>
      <c r="N1078" s="231"/>
      <c r="O1078" s="86"/>
      <c r="P1078" s="86"/>
      <c r="Q1078" s="86"/>
      <c r="R1078" s="86"/>
      <c r="S1078" s="86"/>
      <c r="T1078" s="87"/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T1078" s="19" t="s">
        <v>158</v>
      </c>
      <c r="AU1078" s="19" t="s">
        <v>78</v>
      </c>
    </row>
    <row r="1079" s="14" customFormat="1">
      <c r="A1079" s="14"/>
      <c r="B1079" s="259"/>
      <c r="C1079" s="260"/>
      <c r="D1079" s="227" t="s">
        <v>438</v>
      </c>
      <c r="E1079" s="261" t="s">
        <v>19</v>
      </c>
      <c r="F1079" s="262" t="s">
        <v>1548</v>
      </c>
      <c r="G1079" s="260"/>
      <c r="H1079" s="263">
        <v>120</v>
      </c>
      <c r="I1079" s="264"/>
      <c r="J1079" s="260"/>
      <c r="K1079" s="260"/>
      <c r="L1079" s="265"/>
      <c r="M1079" s="266"/>
      <c r="N1079" s="267"/>
      <c r="O1079" s="267"/>
      <c r="P1079" s="267"/>
      <c r="Q1079" s="267"/>
      <c r="R1079" s="267"/>
      <c r="S1079" s="267"/>
      <c r="T1079" s="268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69" t="s">
        <v>438</v>
      </c>
      <c r="AU1079" s="269" t="s">
        <v>78</v>
      </c>
      <c r="AV1079" s="14" t="s">
        <v>78</v>
      </c>
      <c r="AW1079" s="14" t="s">
        <v>31</v>
      </c>
      <c r="AX1079" s="14" t="s">
        <v>69</v>
      </c>
      <c r="AY1079" s="269" t="s">
        <v>149</v>
      </c>
    </row>
    <row r="1080" s="15" customFormat="1">
      <c r="A1080" s="15"/>
      <c r="B1080" s="270"/>
      <c r="C1080" s="271"/>
      <c r="D1080" s="227" t="s">
        <v>438</v>
      </c>
      <c r="E1080" s="272" t="s">
        <v>19</v>
      </c>
      <c r="F1080" s="273" t="s">
        <v>441</v>
      </c>
      <c r="G1080" s="271"/>
      <c r="H1080" s="274">
        <v>120</v>
      </c>
      <c r="I1080" s="275"/>
      <c r="J1080" s="271"/>
      <c r="K1080" s="271"/>
      <c r="L1080" s="276"/>
      <c r="M1080" s="277"/>
      <c r="N1080" s="278"/>
      <c r="O1080" s="278"/>
      <c r="P1080" s="278"/>
      <c r="Q1080" s="278"/>
      <c r="R1080" s="278"/>
      <c r="S1080" s="278"/>
      <c r="T1080" s="279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80" t="s">
        <v>438</v>
      </c>
      <c r="AU1080" s="280" t="s">
        <v>78</v>
      </c>
      <c r="AV1080" s="15" t="s">
        <v>166</v>
      </c>
      <c r="AW1080" s="15" t="s">
        <v>31</v>
      </c>
      <c r="AX1080" s="15" t="s">
        <v>76</v>
      </c>
      <c r="AY1080" s="280" t="s">
        <v>149</v>
      </c>
    </row>
    <row r="1081" s="2" customFormat="1" ht="33" customHeight="1">
      <c r="A1081" s="40"/>
      <c r="B1081" s="41"/>
      <c r="C1081" s="214" t="s">
        <v>1549</v>
      </c>
      <c r="D1081" s="214" t="s">
        <v>151</v>
      </c>
      <c r="E1081" s="215" t="s">
        <v>1550</v>
      </c>
      <c r="F1081" s="216" t="s">
        <v>1551</v>
      </c>
      <c r="G1081" s="217" t="s">
        <v>228</v>
      </c>
      <c r="H1081" s="218">
        <v>4</v>
      </c>
      <c r="I1081" s="219"/>
      <c r="J1081" s="220">
        <f>ROUND(I1081*H1081,2)</f>
        <v>0</v>
      </c>
      <c r="K1081" s="216" t="s">
        <v>161</v>
      </c>
      <c r="L1081" s="46"/>
      <c r="M1081" s="221" t="s">
        <v>19</v>
      </c>
      <c r="N1081" s="222" t="s">
        <v>40</v>
      </c>
      <c r="O1081" s="86"/>
      <c r="P1081" s="223">
        <f>O1081*H1081</f>
        <v>0</v>
      </c>
      <c r="Q1081" s="223">
        <v>0.0043600000000000002</v>
      </c>
      <c r="R1081" s="223">
        <f>Q1081*H1081</f>
        <v>0.017440000000000001</v>
      </c>
      <c r="S1081" s="223">
        <v>0</v>
      </c>
      <c r="T1081" s="224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25" t="s">
        <v>286</v>
      </c>
      <c r="AT1081" s="225" t="s">
        <v>151</v>
      </c>
      <c r="AU1081" s="225" t="s">
        <v>78</v>
      </c>
      <c r="AY1081" s="19" t="s">
        <v>149</v>
      </c>
      <c r="BE1081" s="226">
        <f>IF(N1081="základní",J1081,0)</f>
        <v>0</v>
      </c>
      <c r="BF1081" s="226">
        <f>IF(N1081="snížená",J1081,0)</f>
        <v>0</v>
      </c>
      <c r="BG1081" s="226">
        <f>IF(N1081="zákl. přenesená",J1081,0)</f>
        <v>0</v>
      </c>
      <c r="BH1081" s="226">
        <f>IF(N1081="sníž. přenesená",J1081,0)</f>
        <v>0</v>
      </c>
      <c r="BI1081" s="226">
        <f>IF(N1081="nulová",J1081,0)</f>
        <v>0</v>
      </c>
      <c r="BJ1081" s="19" t="s">
        <v>76</v>
      </c>
      <c r="BK1081" s="226">
        <f>ROUND(I1081*H1081,2)</f>
        <v>0</v>
      </c>
      <c r="BL1081" s="19" t="s">
        <v>286</v>
      </c>
      <c r="BM1081" s="225" t="s">
        <v>1552</v>
      </c>
    </row>
    <row r="1082" s="2" customFormat="1">
      <c r="A1082" s="40"/>
      <c r="B1082" s="41"/>
      <c r="C1082" s="42"/>
      <c r="D1082" s="227" t="s">
        <v>158</v>
      </c>
      <c r="E1082" s="42"/>
      <c r="F1082" s="228" t="s">
        <v>1553</v>
      </c>
      <c r="G1082" s="42"/>
      <c r="H1082" s="42"/>
      <c r="I1082" s="229"/>
      <c r="J1082" s="42"/>
      <c r="K1082" s="42"/>
      <c r="L1082" s="46"/>
      <c r="M1082" s="230"/>
      <c r="N1082" s="231"/>
      <c r="O1082" s="86"/>
      <c r="P1082" s="86"/>
      <c r="Q1082" s="86"/>
      <c r="R1082" s="86"/>
      <c r="S1082" s="86"/>
      <c r="T1082" s="87"/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T1082" s="19" t="s">
        <v>158</v>
      </c>
      <c r="AU1082" s="19" t="s">
        <v>78</v>
      </c>
    </row>
    <row r="1083" s="2" customFormat="1">
      <c r="A1083" s="40"/>
      <c r="B1083" s="41"/>
      <c r="C1083" s="42"/>
      <c r="D1083" s="232" t="s">
        <v>164</v>
      </c>
      <c r="E1083" s="42"/>
      <c r="F1083" s="233" t="s">
        <v>1554</v>
      </c>
      <c r="G1083" s="42"/>
      <c r="H1083" s="42"/>
      <c r="I1083" s="229"/>
      <c r="J1083" s="42"/>
      <c r="K1083" s="42"/>
      <c r="L1083" s="46"/>
      <c r="M1083" s="230"/>
      <c r="N1083" s="231"/>
      <c r="O1083" s="86"/>
      <c r="P1083" s="86"/>
      <c r="Q1083" s="86"/>
      <c r="R1083" s="86"/>
      <c r="S1083" s="86"/>
      <c r="T1083" s="87"/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T1083" s="19" t="s">
        <v>164</v>
      </c>
      <c r="AU1083" s="19" t="s">
        <v>78</v>
      </c>
    </row>
    <row r="1084" s="14" customFormat="1">
      <c r="A1084" s="14"/>
      <c r="B1084" s="259"/>
      <c r="C1084" s="260"/>
      <c r="D1084" s="227" t="s">
        <v>438</v>
      </c>
      <c r="E1084" s="261" t="s">
        <v>19</v>
      </c>
      <c r="F1084" s="262" t="s">
        <v>1555</v>
      </c>
      <c r="G1084" s="260"/>
      <c r="H1084" s="263">
        <v>4</v>
      </c>
      <c r="I1084" s="264"/>
      <c r="J1084" s="260"/>
      <c r="K1084" s="260"/>
      <c r="L1084" s="265"/>
      <c r="M1084" s="266"/>
      <c r="N1084" s="267"/>
      <c r="O1084" s="267"/>
      <c r="P1084" s="267"/>
      <c r="Q1084" s="267"/>
      <c r="R1084" s="267"/>
      <c r="S1084" s="267"/>
      <c r="T1084" s="268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69" t="s">
        <v>438</v>
      </c>
      <c r="AU1084" s="269" t="s">
        <v>78</v>
      </c>
      <c r="AV1084" s="14" t="s">
        <v>78</v>
      </c>
      <c r="AW1084" s="14" t="s">
        <v>31</v>
      </c>
      <c r="AX1084" s="14" t="s">
        <v>69</v>
      </c>
      <c r="AY1084" s="269" t="s">
        <v>149</v>
      </c>
    </row>
    <row r="1085" s="15" customFormat="1">
      <c r="A1085" s="15"/>
      <c r="B1085" s="270"/>
      <c r="C1085" s="271"/>
      <c r="D1085" s="227" t="s">
        <v>438</v>
      </c>
      <c r="E1085" s="272" t="s">
        <v>19</v>
      </c>
      <c r="F1085" s="273" t="s">
        <v>441</v>
      </c>
      <c r="G1085" s="271"/>
      <c r="H1085" s="274">
        <v>4</v>
      </c>
      <c r="I1085" s="275"/>
      <c r="J1085" s="271"/>
      <c r="K1085" s="271"/>
      <c r="L1085" s="276"/>
      <c r="M1085" s="277"/>
      <c r="N1085" s="278"/>
      <c r="O1085" s="278"/>
      <c r="P1085" s="278"/>
      <c r="Q1085" s="278"/>
      <c r="R1085" s="278"/>
      <c r="S1085" s="278"/>
      <c r="T1085" s="279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80" t="s">
        <v>438</v>
      </c>
      <c r="AU1085" s="280" t="s">
        <v>78</v>
      </c>
      <c r="AV1085" s="15" t="s">
        <v>166</v>
      </c>
      <c r="AW1085" s="15" t="s">
        <v>31</v>
      </c>
      <c r="AX1085" s="15" t="s">
        <v>76</v>
      </c>
      <c r="AY1085" s="280" t="s">
        <v>149</v>
      </c>
    </row>
    <row r="1086" s="2" customFormat="1" ht="24.15" customHeight="1">
      <c r="A1086" s="40"/>
      <c r="B1086" s="41"/>
      <c r="C1086" s="214" t="s">
        <v>1556</v>
      </c>
      <c r="D1086" s="214" t="s">
        <v>151</v>
      </c>
      <c r="E1086" s="215" t="s">
        <v>1557</v>
      </c>
      <c r="F1086" s="216" t="s">
        <v>1558</v>
      </c>
      <c r="G1086" s="217" t="s">
        <v>228</v>
      </c>
      <c r="H1086" s="218">
        <v>38</v>
      </c>
      <c r="I1086" s="219"/>
      <c r="J1086" s="220">
        <f>ROUND(I1086*H1086,2)</f>
        <v>0</v>
      </c>
      <c r="K1086" s="216" t="s">
        <v>161</v>
      </c>
      <c r="L1086" s="46"/>
      <c r="M1086" s="221" t="s">
        <v>19</v>
      </c>
      <c r="N1086" s="222" t="s">
        <v>40</v>
      </c>
      <c r="O1086" s="86"/>
      <c r="P1086" s="223">
        <f>O1086*H1086</f>
        <v>0</v>
      </c>
      <c r="Q1086" s="223">
        <v>0.0016900000000000001</v>
      </c>
      <c r="R1086" s="223">
        <f>Q1086*H1086</f>
        <v>0.064219999999999999</v>
      </c>
      <c r="S1086" s="223">
        <v>0</v>
      </c>
      <c r="T1086" s="224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25" t="s">
        <v>286</v>
      </c>
      <c r="AT1086" s="225" t="s">
        <v>151</v>
      </c>
      <c r="AU1086" s="225" t="s">
        <v>78</v>
      </c>
      <c r="AY1086" s="19" t="s">
        <v>149</v>
      </c>
      <c r="BE1086" s="226">
        <f>IF(N1086="základní",J1086,0)</f>
        <v>0</v>
      </c>
      <c r="BF1086" s="226">
        <f>IF(N1086="snížená",J1086,0)</f>
        <v>0</v>
      </c>
      <c r="BG1086" s="226">
        <f>IF(N1086="zákl. přenesená",J1086,0)</f>
        <v>0</v>
      </c>
      <c r="BH1086" s="226">
        <f>IF(N1086="sníž. přenesená",J1086,0)</f>
        <v>0</v>
      </c>
      <c r="BI1086" s="226">
        <f>IF(N1086="nulová",J1086,0)</f>
        <v>0</v>
      </c>
      <c r="BJ1086" s="19" t="s">
        <v>76</v>
      </c>
      <c r="BK1086" s="226">
        <f>ROUND(I1086*H1086,2)</f>
        <v>0</v>
      </c>
      <c r="BL1086" s="19" t="s">
        <v>286</v>
      </c>
      <c r="BM1086" s="225" t="s">
        <v>1559</v>
      </c>
    </row>
    <row r="1087" s="2" customFormat="1">
      <c r="A1087" s="40"/>
      <c r="B1087" s="41"/>
      <c r="C1087" s="42"/>
      <c r="D1087" s="227" t="s">
        <v>158</v>
      </c>
      <c r="E1087" s="42"/>
      <c r="F1087" s="228" t="s">
        <v>1560</v>
      </c>
      <c r="G1087" s="42"/>
      <c r="H1087" s="42"/>
      <c r="I1087" s="229"/>
      <c r="J1087" s="42"/>
      <c r="K1087" s="42"/>
      <c r="L1087" s="46"/>
      <c r="M1087" s="230"/>
      <c r="N1087" s="231"/>
      <c r="O1087" s="86"/>
      <c r="P1087" s="86"/>
      <c r="Q1087" s="86"/>
      <c r="R1087" s="86"/>
      <c r="S1087" s="86"/>
      <c r="T1087" s="87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9" t="s">
        <v>158</v>
      </c>
      <c r="AU1087" s="19" t="s">
        <v>78</v>
      </c>
    </row>
    <row r="1088" s="2" customFormat="1">
      <c r="A1088" s="40"/>
      <c r="B1088" s="41"/>
      <c r="C1088" s="42"/>
      <c r="D1088" s="232" t="s">
        <v>164</v>
      </c>
      <c r="E1088" s="42"/>
      <c r="F1088" s="233" t="s">
        <v>1561</v>
      </c>
      <c r="G1088" s="42"/>
      <c r="H1088" s="42"/>
      <c r="I1088" s="229"/>
      <c r="J1088" s="42"/>
      <c r="K1088" s="42"/>
      <c r="L1088" s="46"/>
      <c r="M1088" s="230"/>
      <c r="N1088" s="231"/>
      <c r="O1088" s="86"/>
      <c r="P1088" s="86"/>
      <c r="Q1088" s="86"/>
      <c r="R1088" s="86"/>
      <c r="S1088" s="86"/>
      <c r="T1088" s="87"/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T1088" s="19" t="s">
        <v>164</v>
      </c>
      <c r="AU1088" s="19" t="s">
        <v>78</v>
      </c>
    </row>
    <row r="1089" s="14" customFormat="1">
      <c r="A1089" s="14"/>
      <c r="B1089" s="259"/>
      <c r="C1089" s="260"/>
      <c r="D1089" s="227" t="s">
        <v>438</v>
      </c>
      <c r="E1089" s="261" t="s">
        <v>19</v>
      </c>
      <c r="F1089" s="262" t="s">
        <v>1562</v>
      </c>
      <c r="G1089" s="260"/>
      <c r="H1089" s="263">
        <v>38</v>
      </c>
      <c r="I1089" s="264"/>
      <c r="J1089" s="260"/>
      <c r="K1089" s="260"/>
      <c r="L1089" s="265"/>
      <c r="M1089" s="266"/>
      <c r="N1089" s="267"/>
      <c r="O1089" s="267"/>
      <c r="P1089" s="267"/>
      <c r="Q1089" s="267"/>
      <c r="R1089" s="267"/>
      <c r="S1089" s="267"/>
      <c r="T1089" s="268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9" t="s">
        <v>438</v>
      </c>
      <c r="AU1089" s="269" t="s">
        <v>78</v>
      </c>
      <c r="AV1089" s="14" t="s">
        <v>78</v>
      </c>
      <c r="AW1089" s="14" t="s">
        <v>31</v>
      </c>
      <c r="AX1089" s="14" t="s">
        <v>69</v>
      </c>
      <c r="AY1089" s="269" t="s">
        <v>149</v>
      </c>
    </row>
    <row r="1090" s="15" customFormat="1">
      <c r="A1090" s="15"/>
      <c r="B1090" s="270"/>
      <c r="C1090" s="271"/>
      <c r="D1090" s="227" t="s">
        <v>438</v>
      </c>
      <c r="E1090" s="272" t="s">
        <v>19</v>
      </c>
      <c r="F1090" s="273" t="s">
        <v>441</v>
      </c>
      <c r="G1090" s="271"/>
      <c r="H1090" s="274">
        <v>38</v>
      </c>
      <c r="I1090" s="275"/>
      <c r="J1090" s="271"/>
      <c r="K1090" s="271"/>
      <c r="L1090" s="276"/>
      <c r="M1090" s="277"/>
      <c r="N1090" s="278"/>
      <c r="O1090" s="278"/>
      <c r="P1090" s="278"/>
      <c r="Q1090" s="278"/>
      <c r="R1090" s="278"/>
      <c r="S1090" s="278"/>
      <c r="T1090" s="279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80" t="s">
        <v>438</v>
      </c>
      <c r="AU1090" s="280" t="s">
        <v>78</v>
      </c>
      <c r="AV1090" s="15" t="s">
        <v>166</v>
      </c>
      <c r="AW1090" s="15" t="s">
        <v>31</v>
      </c>
      <c r="AX1090" s="15" t="s">
        <v>76</v>
      </c>
      <c r="AY1090" s="280" t="s">
        <v>149</v>
      </c>
    </row>
    <row r="1091" s="2" customFormat="1" ht="24.15" customHeight="1">
      <c r="A1091" s="40"/>
      <c r="B1091" s="41"/>
      <c r="C1091" s="214" t="s">
        <v>1563</v>
      </c>
      <c r="D1091" s="214" t="s">
        <v>151</v>
      </c>
      <c r="E1091" s="215" t="s">
        <v>1564</v>
      </c>
      <c r="F1091" s="216" t="s">
        <v>1565</v>
      </c>
      <c r="G1091" s="217" t="s">
        <v>238</v>
      </c>
      <c r="H1091" s="218">
        <v>4</v>
      </c>
      <c r="I1091" s="219"/>
      <c r="J1091" s="220">
        <f>ROUND(I1091*H1091,2)</f>
        <v>0</v>
      </c>
      <c r="K1091" s="216" t="s">
        <v>161</v>
      </c>
      <c r="L1091" s="46"/>
      <c r="M1091" s="221" t="s">
        <v>19</v>
      </c>
      <c r="N1091" s="222" t="s">
        <v>40</v>
      </c>
      <c r="O1091" s="86"/>
      <c r="P1091" s="223">
        <f>O1091*H1091</f>
        <v>0</v>
      </c>
      <c r="Q1091" s="223">
        <v>0.00036000000000000002</v>
      </c>
      <c r="R1091" s="223">
        <f>Q1091*H1091</f>
        <v>0.0014400000000000001</v>
      </c>
      <c r="S1091" s="223">
        <v>0</v>
      </c>
      <c r="T1091" s="224">
        <f>S1091*H1091</f>
        <v>0</v>
      </c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R1091" s="225" t="s">
        <v>286</v>
      </c>
      <c r="AT1091" s="225" t="s">
        <v>151</v>
      </c>
      <c r="AU1091" s="225" t="s">
        <v>78</v>
      </c>
      <c r="AY1091" s="19" t="s">
        <v>149</v>
      </c>
      <c r="BE1091" s="226">
        <f>IF(N1091="základní",J1091,0)</f>
        <v>0</v>
      </c>
      <c r="BF1091" s="226">
        <f>IF(N1091="snížená",J1091,0)</f>
        <v>0</v>
      </c>
      <c r="BG1091" s="226">
        <f>IF(N1091="zákl. přenesená",J1091,0)</f>
        <v>0</v>
      </c>
      <c r="BH1091" s="226">
        <f>IF(N1091="sníž. přenesená",J1091,0)</f>
        <v>0</v>
      </c>
      <c r="BI1091" s="226">
        <f>IF(N1091="nulová",J1091,0)</f>
        <v>0</v>
      </c>
      <c r="BJ1091" s="19" t="s">
        <v>76</v>
      </c>
      <c r="BK1091" s="226">
        <f>ROUND(I1091*H1091,2)</f>
        <v>0</v>
      </c>
      <c r="BL1091" s="19" t="s">
        <v>286</v>
      </c>
      <c r="BM1091" s="225" t="s">
        <v>1566</v>
      </c>
    </row>
    <row r="1092" s="2" customFormat="1">
      <c r="A1092" s="40"/>
      <c r="B1092" s="41"/>
      <c r="C1092" s="42"/>
      <c r="D1092" s="227" t="s">
        <v>158</v>
      </c>
      <c r="E1092" s="42"/>
      <c r="F1092" s="228" t="s">
        <v>1567</v>
      </c>
      <c r="G1092" s="42"/>
      <c r="H1092" s="42"/>
      <c r="I1092" s="229"/>
      <c r="J1092" s="42"/>
      <c r="K1092" s="42"/>
      <c r="L1092" s="46"/>
      <c r="M1092" s="230"/>
      <c r="N1092" s="231"/>
      <c r="O1092" s="86"/>
      <c r="P1092" s="86"/>
      <c r="Q1092" s="86"/>
      <c r="R1092" s="86"/>
      <c r="S1092" s="86"/>
      <c r="T1092" s="87"/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T1092" s="19" t="s">
        <v>158</v>
      </c>
      <c r="AU1092" s="19" t="s">
        <v>78</v>
      </c>
    </row>
    <row r="1093" s="2" customFormat="1">
      <c r="A1093" s="40"/>
      <c r="B1093" s="41"/>
      <c r="C1093" s="42"/>
      <c r="D1093" s="232" t="s">
        <v>164</v>
      </c>
      <c r="E1093" s="42"/>
      <c r="F1093" s="233" t="s">
        <v>1568</v>
      </c>
      <c r="G1093" s="42"/>
      <c r="H1093" s="42"/>
      <c r="I1093" s="229"/>
      <c r="J1093" s="42"/>
      <c r="K1093" s="42"/>
      <c r="L1093" s="46"/>
      <c r="M1093" s="230"/>
      <c r="N1093" s="231"/>
      <c r="O1093" s="86"/>
      <c r="P1093" s="86"/>
      <c r="Q1093" s="86"/>
      <c r="R1093" s="86"/>
      <c r="S1093" s="86"/>
      <c r="T1093" s="87"/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T1093" s="19" t="s">
        <v>164</v>
      </c>
      <c r="AU1093" s="19" t="s">
        <v>78</v>
      </c>
    </row>
    <row r="1094" s="14" customFormat="1">
      <c r="A1094" s="14"/>
      <c r="B1094" s="259"/>
      <c r="C1094" s="260"/>
      <c r="D1094" s="227" t="s">
        <v>438</v>
      </c>
      <c r="E1094" s="261" t="s">
        <v>19</v>
      </c>
      <c r="F1094" s="262" t="s">
        <v>156</v>
      </c>
      <c r="G1094" s="260"/>
      <c r="H1094" s="263">
        <v>4</v>
      </c>
      <c r="I1094" s="264"/>
      <c r="J1094" s="260"/>
      <c r="K1094" s="260"/>
      <c r="L1094" s="265"/>
      <c r="M1094" s="266"/>
      <c r="N1094" s="267"/>
      <c r="O1094" s="267"/>
      <c r="P1094" s="267"/>
      <c r="Q1094" s="267"/>
      <c r="R1094" s="267"/>
      <c r="S1094" s="267"/>
      <c r="T1094" s="268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69" t="s">
        <v>438</v>
      </c>
      <c r="AU1094" s="269" t="s">
        <v>78</v>
      </c>
      <c r="AV1094" s="14" t="s">
        <v>78</v>
      </c>
      <c r="AW1094" s="14" t="s">
        <v>31</v>
      </c>
      <c r="AX1094" s="14" t="s">
        <v>76</v>
      </c>
      <c r="AY1094" s="269" t="s">
        <v>149</v>
      </c>
    </row>
    <row r="1095" s="2" customFormat="1" ht="24.15" customHeight="1">
      <c r="A1095" s="40"/>
      <c r="B1095" s="41"/>
      <c r="C1095" s="214" t="s">
        <v>1569</v>
      </c>
      <c r="D1095" s="214" t="s">
        <v>151</v>
      </c>
      <c r="E1095" s="215" t="s">
        <v>1570</v>
      </c>
      <c r="F1095" s="216" t="s">
        <v>1571</v>
      </c>
      <c r="G1095" s="217" t="s">
        <v>228</v>
      </c>
      <c r="H1095" s="218">
        <v>60</v>
      </c>
      <c r="I1095" s="219"/>
      <c r="J1095" s="220">
        <f>ROUND(I1095*H1095,2)</f>
        <v>0</v>
      </c>
      <c r="K1095" s="216" t="s">
        <v>161</v>
      </c>
      <c r="L1095" s="46"/>
      <c r="M1095" s="221" t="s">
        <v>19</v>
      </c>
      <c r="N1095" s="222" t="s">
        <v>40</v>
      </c>
      <c r="O1095" s="86"/>
      <c r="P1095" s="223">
        <f>O1095*H1095</f>
        <v>0</v>
      </c>
      <c r="Q1095" s="223">
        <v>0.0020999999999999999</v>
      </c>
      <c r="R1095" s="223">
        <f>Q1095*H1095</f>
        <v>0.126</v>
      </c>
      <c r="S1095" s="223">
        <v>0</v>
      </c>
      <c r="T1095" s="224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25" t="s">
        <v>286</v>
      </c>
      <c r="AT1095" s="225" t="s">
        <v>151</v>
      </c>
      <c r="AU1095" s="225" t="s">
        <v>78</v>
      </c>
      <c r="AY1095" s="19" t="s">
        <v>149</v>
      </c>
      <c r="BE1095" s="226">
        <f>IF(N1095="základní",J1095,0)</f>
        <v>0</v>
      </c>
      <c r="BF1095" s="226">
        <f>IF(N1095="snížená",J1095,0)</f>
        <v>0</v>
      </c>
      <c r="BG1095" s="226">
        <f>IF(N1095="zákl. přenesená",J1095,0)</f>
        <v>0</v>
      </c>
      <c r="BH1095" s="226">
        <f>IF(N1095="sníž. přenesená",J1095,0)</f>
        <v>0</v>
      </c>
      <c r="BI1095" s="226">
        <f>IF(N1095="nulová",J1095,0)</f>
        <v>0</v>
      </c>
      <c r="BJ1095" s="19" t="s">
        <v>76</v>
      </c>
      <c r="BK1095" s="226">
        <f>ROUND(I1095*H1095,2)</f>
        <v>0</v>
      </c>
      <c r="BL1095" s="19" t="s">
        <v>286</v>
      </c>
      <c r="BM1095" s="225" t="s">
        <v>1572</v>
      </c>
    </row>
    <row r="1096" s="2" customFormat="1">
      <c r="A1096" s="40"/>
      <c r="B1096" s="41"/>
      <c r="C1096" s="42"/>
      <c r="D1096" s="227" t="s">
        <v>158</v>
      </c>
      <c r="E1096" s="42"/>
      <c r="F1096" s="228" t="s">
        <v>1573</v>
      </c>
      <c r="G1096" s="42"/>
      <c r="H1096" s="42"/>
      <c r="I1096" s="229"/>
      <c r="J1096" s="42"/>
      <c r="K1096" s="42"/>
      <c r="L1096" s="46"/>
      <c r="M1096" s="230"/>
      <c r="N1096" s="231"/>
      <c r="O1096" s="86"/>
      <c r="P1096" s="86"/>
      <c r="Q1096" s="86"/>
      <c r="R1096" s="86"/>
      <c r="S1096" s="86"/>
      <c r="T1096" s="87"/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T1096" s="19" t="s">
        <v>158</v>
      </c>
      <c r="AU1096" s="19" t="s">
        <v>78</v>
      </c>
    </row>
    <row r="1097" s="2" customFormat="1">
      <c r="A1097" s="40"/>
      <c r="B1097" s="41"/>
      <c r="C1097" s="42"/>
      <c r="D1097" s="232" t="s">
        <v>164</v>
      </c>
      <c r="E1097" s="42"/>
      <c r="F1097" s="233" t="s">
        <v>1574</v>
      </c>
      <c r="G1097" s="42"/>
      <c r="H1097" s="42"/>
      <c r="I1097" s="229"/>
      <c r="J1097" s="42"/>
      <c r="K1097" s="42"/>
      <c r="L1097" s="46"/>
      <c r="M1097" s="230"/>
      <c r="N1097" s="231"/>
      <c r="O1097" s="86"/>
      <c r="P1097" s="86"/>
      <c r="Q1097" s="86"/>
      <c r="R1097" s="86"/>
      <c r="S1097" s="86"/>
      <c r="T1097" s="87"/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T1097" s="19" t="s">
        <v>164</v>
      </c>
      <c r="AU1097" s="19" t="s">
        <v>78</v>
      </c>
    </row>
    <row r="1098" s="14" customFormat="1">
      <c r="A1098" s="14"/>
      <c r="B1098" s="259"/>
      <c r="C1098" s="260"/>
      <c r="D1098" s="227" t="s">
        <v>438</v>
      </c>
      <c r="E1098" s="261" t="s">
        <v>19</v>
      </c>
      <c r="F1098" s="262" t="s">
        <v>1575</v>
      </c>
      <c r="G1098" s="260"/>
      <c r="H1098" s="263">
        <v>60</v>
      </c>
      <c r="I1098" s="264"/>
      <c r="J1098" s="260"/>
      <c r="K1098" s="260"/>
      <c r="L1098" s="265"/>
      <c r="M1098" s="266"/>
      <c r="N1098" s="267"/>
      <c r="O1098" s="267"/>
      <c r="P1098" s="267"/>
      <c r="Q1098" s="267"/>
      <c r="R1098" s="267"/>
      <c r="S1098" s="267"/>
      <c r="T1098" s="268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69" t="s">
        <v>438</v>
      </c>
      <c r="AU1098" s="269" t="s">
        <v>78</v>
      </c>
      <c r="AV1098" s="14" t="s">
        <v>78</v>
      </c>
      <c r="AW1098" s="14" t="s">
        <v>31</v>
      </c>
      <c r="AX1098" s="14" t="s">
        <v>69</v>
      </c>
      <c r="AY1098" s="269" t="s">
        <v>149</v>
      </c>
    </row>
    <row r="1099" s="15" customFormat="1">
      <c r="A1099" s="15"/>
      <c r="B1099" s="270"/>
      <c r="C1099" s="271"/>
      <c r="D1099" s="227" t="s">
        <v>438</v>
      </c>
      <c r="E1099" s="272" t="s">
        <v>19</v>
      </c>
      <c r="F1099" s="273" t="s">
        <v>441</v>
      </c>
      <c r="G1099" s="271"/>
      <c r="H1099" s="274">
        <v>60</v>
      </c>
      <c r="I1099" s="275"/>
      <c r="J1099" s="271"/>
      <c r="K1099" s="271"/>
      <c r="L1099" s="276"/>
      <c r="M1099" s="277"/>
      <c r="N1099" s="278"/>
      <c r="O1099" s="278"/>
      <c r="P1099" s="278"/>
      <c r="Q1099" s="278"/>
      <c r="R1099" s="278"/>
      <c r="S1099" s="278"/>
      <c r="T1099" s="279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80" t="s">
        <v>438</v>
      </c>
      <c r="AU1099" s="280" t="s">
        <v>78</v>
      </c>
      <c r="AV1099" s="15" t="s">
        <v>166</v>
      </c>
      <c r="AW1099" s="15" t="s">
        <v>31</v>
      </c>
      <c r="AX1099" s="15" t="s">
        <v>76</v>
      </c>
      <c r="AY1099" s="280" t="s">
        <v>149</v>
      </c>
    </row>
    <row r="1100" s="2" customFormat="1" ht="24.15" customHeight="1">
      <c r="A1100" s="40"/>
      <c r="B1100" s="41"/>
      <c r="C1100" s="214" t="s">
        <v>1576</v>
      </c>
      <c r="D1100" s="214" t="s">
        <v>151</v>
      </c>
      <c r="E1100" s="215" t="s">
        <v>1577</v>
      </c>
      <c r="F1100" s="216" t="s">
        <v>1578</v>
      </c>
      <c r="G1100" s="217" t="s">
        <v>238</v>
      </c>
      <c r="H1100" s="218">
        <v>120</v>
      </c>
      <c r="I1100" s="219"/>
      <c r="J1100" s="220">
        <f>ROUND(I1100*H1100,2)</f>
        <v>0</v>
      </c>
      <c r="K1100" s="216" t="s">
        <v>155</v>
      </c>
      <c r="L1100" s="46"/>
      <c r="M1100" s="221" t="s">
        <v>19</v>
      </c>
      <c r="N1100" s="222" t="s">
        <v>40</v>
      </c>
      <c r="O1100" s="86"/>
      <c r="P1100" s="223">
        <f>O1100*H1100</f>
        <v>0</v>
      </c>
      <c r="Q1100" s="223">
        <v>0</v>
      </c>
      <c r="R1100" s="223">
        <f>Q1100*H1100</f>
        <v>0</v>
      </c>
      <c r="S1100" s="223">
        <v>0</v>
      </c>
      <c r="T1100" s="224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25" t="s">
        <v>286</v>
      </c>
      <c r="AT1100" s="225" t="s">
        <v>151</v>
      </c>
      <c r="AU1100" s="225" t="s">
        <v>78</v>
      </c>
      <c r="AY1100" s="19" t="s">
        <v>149</v>
      </c>
      <c r="BE1100" s="226">
        <f>IF(N1100="základní",J1100,0)</f>
        <v>0</v>
      </c>
      <c r="BF1100" s="226">
        <f>IF(N1100="snížená",J1100,0)</f>
        <v>0</v>
      </c>
      <c r="BG1100" s="226">
        <f>IF(N1100="zákl. přenesená",J1100,0)</f>
        <v>0</v>
      </c>
      <c r="BH1100" s="226">
        <f>IF(N1100="sníž. přenesená",J1100,0)</f>
        <v>0</v>
      </c>
      <c r="BI1100" s="226">
        <f>IF(N1100="nulová",J1100,0)</f>
        <v>0</v>
      </c>
      <c r="BJ1100" s="19" t="s">
        <v>76</v>
      </c>
      <c r="BK1100" s="226">
        <f>ROUND(I1100*H1100,2)</f>
        <v>0</v>
      </c>
      <c r="BL1100" s="19" t="s">
        <v>286</v>
      </c>
      <c r="BM1100" s="225" t="s">
        <v>1579</v>
      </c>
    </row>
    <row r="1101" s="2" customFormat="1">
      <c r="A1101" s="40"/>
      <c r="B1101" s="41"/>
      <c r="C1101" s="42"/>
      <c r="D1101" s="227" t="s">
        <v>158</v>
      </c>
      <c r="E1101" s="42"/>
      <c r="F1101" s="228" t="s">
        <v>1578</v>
      </c>
      <c r="G1101" s="42"/>
      <c r="H1101" s="42"/>
      <c r="I1101" s="229"/>
      <c r="J1101" s="42"/>
      <c r="K1101" s="42"/>
      <c r="L1101" s="46"/>
      <c r="M1101" s="230"/>
      <c r="N1101" s="231"/>
      <c r="O1101" s="86"/>
      <c r="P1101" s="86"/>
      <c r="Q1101" s="86"/>
      <c r="R1101" s="86"/>
      <c r="S1101" s="86"/>
      <c r="T1101" s="87"/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T1101" s="19" t="s">
        <v>158</v>
      </c>
      <c r="AU1101" s="19" t="s">
        <v>78</v>
      </c>
    </row>
    <row r="1102" s="14" customFormat="1">
      <c r="A1102" s="14"/>
      <c r="B1102" s="259"/>
      <c r="C1102" s="260"/>
      <c r="D1102" s="227" t="s">
        <v>438</v>
      </c>
      <c r="E1102" s="261" t="s">
        <v>19</v>
      </c>
      <c r="F1102" s="262" t="s">
        <v>1548</v>
      </c>
      <c r="G1102" s="260"/>
      <c r="H1102" s="263">
        <v>120</v>
      </c>
      <c r="I1102" s="264"/>
      <c r="J1102" s="260"/>
      <c r="K1102" s="260"/>
      <c r="L1102" s="265"/>
      <c r="M1102" s="266"/>
      <c r="N1102" s="267"/>
      <c r="O1102" s="267"/>
      <c r="P1102" s="267"/>
      <c r="Q1102" s="267"/>
      <c r="R1102" s="267"/>
      <c r="S1102" s="267"/>
      <c r="T1102" s="268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69" t="s">
        <v>438</v>
      </c>
      <c r="AU1102" s="269" t="s">
        <v>78</v>
      </c>
      <c r="AV1102" s="14" t="s">
        <v>78</v>
      </c>
      <c r="AW1102" s="14" t="s">
        <v>31</v>
      </c>
      <c r="AX1102" s="14" t="s">
        <v>76</v>
      </c>
      <c r="AY1102" s="269" t="s">
        <v>149</v>
      </c>
    </row>
    <row r="1103" s="2" customFormat="1" ht="33" customHeight="1">
      <c r="A1103" s="40"/>
      <c r="B1103" s="41"/>
      <c r="C1103" s="214" t="s">
        <v>1580</v>
      </c>
      <c r="D1103" s="214" t="s">
        <v>151</v>
      </c>
      <c r="E1103" s="215" t="s">
        <v>1581</v>
      </c>
      <c r="F1103" s="216" t="s">
        <v>1582</v>
      </c>
      <c r="G1103" s="217" t="s">
        <v>238</v>
      </c>
      <c r="H1103" s="218">
        <v>2</v>
      </c>
      <c r="I1103" s="219"/>
      <c r="J1103" s="220">
        <f>ROUND(I1103*H1103,2)</f>
        <v>0</v>
      </c>
      <c r="K1103" s="216" t="s">
        <v>155</v>
      </c>
      <c r="L1103" s="46"/>
      <c r="M1103" s="221" t="s">
        <v>19</v>
      </c>
      <c r="N1103" s="222" t="s">
        <v>40</v>
      </c>
      <c r="O1103" s="86"/>
      <c r="P1103" s="223">
        <f>O1103*H1103</f>
        <v>0</v>
      </c>
      <c r="Q1103" s="223">
        <v>0</v>
      </c>
      <c r="R1103" s="223">
        <f>Q1103*H1103</f>
        <v>0</v>
      </c>
      <c r="S1103" s="223">
        <v>0</v>
      </c>
      <c r="T1103" s="224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25" t="s">
        <v>286</v>
      </c>
      <c r="AT1103" s="225" t="s">
        <v>151</v>
      </c>
      <c r="AU1103" s="225" t="s">
        <v>78</v>
      </c>
      <c r="AY1103" s="19" t="s">
        <v>149</v>
      </c>
      <c r="BE1103" s="226">
        <f>IF(N1103="základní",J1103,0)</f>
        <v>0</v>
      </c>
      <c r="BF1103" s="226">
        <f>IF(N1103="snížená",J1103,0)</f>
        <v>0</v>
      </c>
      <c r="BG1103" s="226">
        <f>IF(N1103="zákl. přenesená",J1103,0)</f>
        <v>0</v>
      </c>
      <c r="BH1103" s="226">
        <f>IF(N1103="sníž. přenesená",J1103,0)</f>
        <v>0</v>
      </c>
      <c r="BI1103" s="226">
        <f>IF(N1103="nulová",J1103,0)</f>
        <v>0</v>
      </c>
      <c r="BJ1103" s="19" t="s">
        <v>76</v>
      </c>
      <c r="BK1103" s="226">
        <f>ROUND(I1103*H1103,2)</f>
        <v>0</v>
      </c>
      <c r="BL1103" s="19" t="s">
        <v>286</v>
      </c>
      <c r="BM1103" s="225" t="s">
        <v>1583</v>
      </c>
    </row>
    <row r="1104" s="2" customFormat="1">
      <c r="A1104" s="40"/>
      <c r="B1104" s="41"/>
      <c r="C1104" s="42"/>
      <c r="D1104" s="227" t="s">
        <v>158</v>
      </c>
      <c r="E1104" s="42"/>
      <c r="F1104" s="228" t="s">
        <v>1582</v>
      </c>
      <c r="G1104" s="42"/>
      <c r="H1104" s="42"/>
      <c r="I1104" s="229"/>
      <c r="J1104" s="42"/>
      <c r="K1104" s="42"/>
      <c r="L1104" s="46"/>
      <c r="M1104" s="230"/>
      <c r="N1104" s="231"/>
      <c r="O1104" s="86"/>
      <c r="P1104" s="86"/>
      <c r="Q1104" s="86"/>
      <c r="R1104" s="86"/>
      <c r="S1104" s="86"/>
      <c r="T1104" s="87"/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T1104" s="19" t="s">
        <v>158</v>
      </c>
      <c r="AU1104" s="19" t="s">
        <v>78</v>
      </c>
    </row>
    <row r="1105" s="14" customFormat="1">
      <c r="A1105" s="14"/>
      <c r="B1105" s="259"/>
      <c r="C1105" s="260"/>
      <c r="D1105" s="227" t="s">
        <v>438</v>
      </c>
      <c r="E1105" s="261" t="s">
        <v>19</v>
      </c>
      <c r="F1105" s="262" t="s">
        <v>1584</v>
      </c>
      <c r="G1105" s="260"/>
      <c r="H1105" s="263">
        <v>2</v>
      </c>
      <c r="I1105" s="264"/>
      <c r="J1105" s="260"/>
      <c r="K1105" s="260"/>
      <c r="L1105" s="265"/>
      <c r="M1105" s="266"/>
      <c r="N1105" s="267"/>
      <c r="O1105" s="267"/>
      <c r="P1105" s="267"/>
      <c r="Q1105" s="267"/>
      <c r="R1105" s="267"/>
      <c r="S1105" s="267"/>
      <c r="T1105" s="268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9" t="s">
        <v>438</v>
      </c>
      <c r="AU1105" s="269" t="s">
        <v>78</v>
      </c>
      <c r="AV1105" s="14" t="s">
        <v>78</v>
      </c>
      <c r="AW1105" s="14" t="s">
        <v>31</v>
      </c>
      <c r="AX1105" s="14" t="s">
        <v>69</v>
      </c>
      <c r="AY1105" s="269" t="s">
        <v>149</v>
      </c>
    </row>
    <row r="1106" s="15" customFormat="1">
      <c r="A1106" s="15"/>
      <c r="B1106" s="270"/>
      <c r="C1106" s="271"/>
      <c r="D1106" s="227" t="s">
        <v>438</v>
      </c>
      <c r="E1106" s="272" t="s">
        <v>19</v>
      </c>
      <c r="F1106" s="273" t="s">
        <v>441</v>
      </c>
      <c r="G1106" s="271"/>
      <c r="H1106" s="274">
        <v>2</v>
      </c>
      <c r="I1106" s="275"/>
      <c r="J1106" s="271"/>
      <c r="K1106" s="271"/>
      <c r="L1106" s="276"/>
      <c r="M1106" s="277"/>
      <c r="N1106" s="278"/>
      <c r="O1106" s="278"/>
      <c r="P1106" s="278"/>
      <c r="Q1106" s="278"/>
      <c r="R1106" s="278"/>
      <c r="S1106" s="278"/>
      <c r="T1106" s="279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80" t="s">
        <v>438</v>
      </c>
      <c r="AU1106" s="280" t="s">
        <v>78</v>
      </c>
      <c r="AV1106" s="15" t="s">
        <v>166</v>
      </c>
      <c r="AW1106" s="15" t="s">
        <v>31</v>
      </c>
      <c r="AX1106" s="15" t="s">
        <v>76</v>
      </c>
      <c r="AY1106" s="280" t="s">
        <v>149</v>
      </c>
    </row>
    <row r="1107" s="2" customFormat="1" ht="24.15" customHeight="1">
      <c r="A1107" s="40"/>
      <c r="B1107" s="41"/>
      <c r="C1107" s="214" t="s">
        <v>1585</v>
      </c>
      <c r="D1107" s="214" t="s">
        <v>151</v>
      </c>
      <c r="E1107" s="215" t="s">
        <v>1586</v>
      </c>
      <c r="F1107" s="216" t="s">
        <v>1578</v>
      </c>
      <c r="G1107" s="217" t="s">
        <v>238</v>
      </c>
      <c r="H1107" s="218">
        <v>4</v>
      </c>
      <c r="I1107" s="219"/>
      <c r="J1107" s="220">
        <f>ROUND(I1107*H1107,2)</f>
        <v>0</v>
      </c>
      <c r="K1107" s="216" t="s">
        <v>155</v>
      </c>
      <c r="L1107" s="46"/>
      <c r="M1107" s="221" t="s">
        <v>19</v>
      </c>
      <c r="N1107" s="222" t="s">
        <v>40</v>
      </c>
      <c r="O1107" s="86"/>
      <c r="P1107" s="223">
        <f>O1107*H1107</f>
        <v>0</v>
      </c>
      <c r="Q1107" s="223">
        <v>0</v>
      </c>
      <c r="R1107" s="223">
        <f>Q1107*H1107</f>
        <v>0</v>
      </c>
      <c r="S1107" s="223">
        <v>0</v>
      </c>
      <c r="T1107" s="224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25" t="s">
        <v>286</v>
      </c>
      <c r="AT1107" s="225" t="s">
        <v>151</v>
      </c>
      <c r="AU1107" s="225" t="s">
        <v>78</v>
      </c>
      <c r="AY1107" s="19" t="s">
        <v>149</v>
      </c>
      <c r="BE1107" s="226">
        <f>IF(N1107="základní",J1107,0)</f>
        <v>0</v>
      </c>
      <c r="BF1107" s="226">
        <f>IF(N1107="snížená",J1107,0)</f>
        <v>0</v>
      </c>
      <c r="BG1107" s="226">
        <f>IF(N1107="zákl. přenesená",J1107,0)</f>
        <v>0</v>
      </c>
      <c r="BH1107" s="226">
        <f>IF(N1107="sníž. přenesená",J1107,0)</f>
        <v>0</v>
      </c>
      <c r="BI1107" s="226">
        <f>IF(N1107="nulová",J1107,0)</f>
        <v>0</v>
      </c>
      <c r="BJ1107" s="19" t="s">
        <v>76</v>
      </c>
      <c r="BK1107" s="226">
        <f>ROUND(I1107*H1107,2)</f>
        <v>0</v>
      </c>
      <c r="BL1107" s="19" t="s">
        <v>286</v>
      </c>
      <c r="BM1107" s="225" t="s">
        <v>1587</v>
      </c>
    </row>
    <row r="1108" s="2" customFormat="1">
      <c r="A1108" s="40"/>
      <c r="B1108" s="41"/>
      <c r="C1108" s="42"/>
      <c r="D1108" s="227" t="s">
        <v>158</v>
      </c>
      <c r="E1108" s="42"/>
      <c r="F1108" s="228" t="s">
        <v>1578</v>
      </c>
      <c r="G1108" s="42"/>
      <c r="H1108" s="42"/>
      <c r="I1108" s="229"/>
      <c r="J1108" s="42"/>
      <c r="K1108" s="42"/>
      <c r="L1108" s="46"/>
      <c r="M1108" s="230"/>
      <c r="N1108" s="231"/>
      <c r="O1108" s="86"/>
      <c r="P1108" s="86"/>
      <c r="Q1108" s="86"/>
      <c r="R1108" s="86"/>
      <c r="S1108" s="86"/>
      <c r="T1108" s="87"/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T1108" s="19" t="s">
        <v>158</v>
      </c>
      <c r="AU1108" s="19" t="s">
        <v>78</v>
      </c>
    </row>
    <row r="1109" s="14" customFormat="1">
      <c r="A1109" s="14"/>
      <c r="B1109" s="259"/>
      <c r="C1109" s="260"/>
      <c r="D1109" s="227" t="s">
        <v>438</v>
      </c>
      <c r="E1109" s="261" t="s">
        <v>19</v>
      </c>
      <c r="F1109" s="262" t="s">
        <v>1588</v>
      </c>
      <c r="G1109" s="260"/>
      <c r="H1109" s="263">
        <v>4</v>
      </c>
      <c r="I1109" s="264"/>
      <c r="J1109" s="260"/>
      <c r="K1109" s="260"/>
      <c r="L1109" s="265"/>
      <c r="M1109" s="266"/>
      <c r="N1109" s="267"/>
      <c r="O1109" s="267"/>
      <c r="P1109" s="267"/>
      <c r="Q1109" s="267"/>
      <c r="R1109" s="267"/>
      <c r="S1109" s="267"/>
      <c r="T1109" s="268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9" t="s">
        <v>438</v>
      </c>
      <c r="AU1109" s="269" t="s">
        <v>78</v>
      </c>
      <c r="AV1109" s="14" t="s">
        <v>78</v>
      </c>
      <c r="AW1109" s="14" t="s">
        <v>31</v>
      </c>
      <c r="AX1109" s="14" t="s">
        <v>76</v>
      </c>
      <c r="AY1109" s="269" t="s">
        <v>149</v>
      </c>
    </row>
    <row r="1110" s="2" customFormat="1" ht="24.15" customHeight="1">
      <c r="A1110" s="40"/>
      <c r="B1110" s="41"/>
      <c r="C1110" s="214" t="s">
        <v>1589</v>
      </c>
      <c r="D1110" s="214" t="s">
        <v>151</v>
      </c>
      <c r="E1110" s="215" t="s">
        <v>1590</v>
      </c>
      <c r="F1110" s="216" t="s">
        <v>1591</v>
      </c>
      <c r="G1110" s="217" t="s">
        <v>238</v>
      </c>
      <c r="H1110" s="218">
        <v>2</v>
      </c>
      <c r="I1110" s="219"/>
      <c r="J1110" s="220">
        <f>ROUND(I1110*H1110,2)</f>
        <v>0</v>
      </c>
      <c r="K1110" s="216" t="s">
        <v>155</v>
      </c>
      <c r="L1110" s="46"/>
      <c r="M1110" s="221" t="s">
        <v>19</v>
      </c>
      <c r="N1110" s="222" t="s">
        <v>40</v>
      </c>
      <c r="O1110" s="86"/>
      <c r="P1110" s="223">
        <f>O1110*H1110</f>
        <v>0</v>
      </c>
      <c r="Q1110" s="223">
        <v>0</v>
      </c>
      <c r="R1110" s="223">
        <f>Q1110*H1110</f>
        <v>0</v>
      </c>
      <c r="S1110" s="223">
        <v>0</v>
      </c>
      <c r="T1110" s="224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25" t="s">
        <v>286</v>
      </c>
      <c r="AT1110" s="225" t="s">
        <v>151</v>
      </c>
      <c r="AU1110" s="225" t="s">
        <v>78</v>
      </c>
      <c r="AY1110" s="19" t="s">
        <v>149</v>
      </c>
      <c r="BE1110" s="226">
        <f>IF(N1110="základní",J1110,0)</f>
        <v>0</v>
      </c>
      <c r="BF1110" s="226">
        <f>IF(N1110="snížená",J1110,0)</f>
        <v>0</v>
      </c>
      <c r="BG1110" s="226">
        <f>IF(N1110="zákl. přenesená",J1110,0)</f>
        <v>0</v>
      </c>
      <c r="BH1110" s="226">
        <f>IF(N1110="sníž. přenesená",J1110,0)</f>
        <v>0</v>
      </c>
      <c r="BI1110" s="226">
        <f>IF(N1110="nulová",J1110,0)</f>
        <v>0</v>
      </c>
      <c r="BJ1110" s="19" t="s">
        <v>76</v>
      </c>
      <c r="BK1110" s="226">
        <f>ROUND(I1110*H1110,2)</f>
        <v>0</v>
      </c>
      <c r="BL1110" s="19" t="s">
        <v>286</v>
      </c>
      <c r="BM1110" s="225" t="s">
        <v>1592</v>
      </c>
    </row>
    <row r="1111" s="2" customFormat="1">
      <c r="A1111" s="40"/>
      <c r="B1111" s="41"/>
      <c r="C1111" s="42"/>
      <c r="D1111" s="227" t="s">
        <v>158</v>
      </c>
      <c r="E1111" s="42"/>
      <c r="F1111" s="228" t="s">
        <v>1591</v>
      </c>
      <c r="G1111" s="42"/>
      <c r="H1111" s="42"/>
      <c r="I1111" s="229"/>
      <c r="J1111" s="42"/>
      <c r="K1111" s="42"/>
      <c r="L1111" s="46"/>
      <c r="M1111" s="230"/>
      <c r="N1111" s="231"/>
      <c r="O1111" s="86"/>
      <c r="P1111" s="86"/>
      <c r="Q1111" s="86"/>
      <c r="R1111" s="86"/>
      <c r="S1111" s="86"/>
      <c r="T1111" s="87"/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T1111" s="19" t="s">
        <v>158</v>
      </c>
      <c r="AU1111" s="19" t="s">
        <v>78</v>
      </c>
    </row>
    <row r="1112" s="14" customFormat="1">
      <c r="A1112" s="14"/>
      <c r="B1112" s="259"/>
      <c r="C1112" s="260"/>
      <c r="D1112" s="227" t="s">
        <v>438</v>
      </c>
      <c r="E1112" s="261" t="s">
        <v>19</v>
      </c>
      <c r="F1112" s="262" t="s">
        <v>1593</v>
      </c>
      <c r="G1112" s="260"/>
      <c r="H1112" s="263">
        <v>2</v>
      </c>
      <c r="I1112" s="264"/>
      <c r="J1112" s="260"/>
      <c r="K1112" s="260"/>
      <c r="L1112" s="265"/>
      <c r="M1112" s="266"/>
      <c r="N1112" s="267"/>
      <c r="O1112" s="267"/>
      <c r="P1112" s="267"/>
      <c r="Q1112" s="267"/>
      <c r="R1112" s="267"/>
      <c r="S1112" s="267"/>
      <c r="T1112" s="268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9" t="s">
        <v>438</v>
      </c>
      <c r="AU1112" s="269" t="s">
        <v>78</v>
      </c>
      <c r="AV1112" s="14" t="s">
        <v>78</v>
      </c>
      <c r="AW1112" s="14" t="s">
        <v>31</v>
      </c>
      <c r="AX1112" s="14" t="s">
        <v>69</v>
      </c>
      <c r="AY1112" s="269" t="s">
        <v>149</v>
      </c>
    </row>
    <row r="1113" s="15" customFormat="1">
      <c r="A1113" s="15"/>
      <c r="B1113" s="270"/>
      <c r="C1113" s="271"/>
      <c r="D1113" s="227" t="s">
        <v>438</v>
      </c>
      <c r="E1113" s="272" t="s">
        <v>19</v>
      </c>
      <c r="F1113" s="273" t="s">
        <v>441</v>
      </c>
      <c r="G1113" s="271"/>
      <c r="H1113" s="274">
        <v>2</v>
      </c>
      <c r="I1113" s="275"/>
      <c r="J1113" s="271"/>
      <c r="K1113" s="271"/>
      <c r="L1113" s="276"/>
      <c r="M1113" s="277"/>
      <c r="N1113" s="278"/>
      <c r="O1113" s="278"/>
      <c r="P1113" s="278"/>
      <c r="Q1113" s="278"/>
      <c r="R1113" s="278"/>
      <c r="S1113" s="278"/>
      <c r="T1113" s="279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80" t="s">
        <v>438</v>
      </c>
      <c r="AU1113" s="280" t="s">
        <v>78</v>
      </c>
      <c r="AV1113" s="15" t="s">
        <v>166</v>
      </c>
      <c r="AW1113" s="15" t="s">
        <v>31</v>
      </c>
      <c r="AX1113" s="15" t="s">
        <v>76</v>
      </c>
      <c r="AY1113" s="280" t="s">
        <v>149</v>
      </c>
    </row>
    <row r="1114" s="2" customFormat="1" ht="24.15" customHeight="1">
      <c r="A1114" s="40"/>
      <c r="B1114" s="41"/>
      <c r="C1114" s="214" t="s">
        <v>1594</v>
      </c>
      <c r="D1114" s="214" t="s">
        <v>151</v>
      </c>
      <c r="E1114" s="215" t="s">
        <v>1595</v>
      </c>
      <c r="F1114" s="216" t="s">
        <v>1596</v>
      </c>
      <c r="G1114" s="217" t="s">
        <v>417</v>
      </c>
      <c r="H1114" s="244"/>
      <c r="I1114" s="219"/>
      <c r="J1114" s="220">
        <f>ROUND(I1114*H1114,2)</f>
        <v>0</v>
      </c>
      <c r="K1114" s="216" t="s">
        <v>161</v>
      </c>
      <c r="L1114" s="46"/>
      <c r="M1114" s="221" t="s">
        <v>19</v>
      </c>
      <c r="N1114" s="222" t="s">
        <v>40</v>
      </c>
      <c r="O1114" s="86"/>
      <c r="P1114" s="223">
        <f>O1114*H1114</f>
        <v>0</v>
      </c>
      <c r="Q1114" s="223">
        <v>0</v>
      </c>
      <c r="R1114" s="223">
        <f>Q1114*H1114</f>
        <v>0</v>
      </c>
      <c r="S1114" s="223">
        <v>0</v>
      </c>
      <c r="T1114" s="224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25" t="s">
        <v>286</v>
      </c>
      <c r="AT1114" s="225" t="s">
        <v>151</v>
      </c>
      <c r="AU1114" s="225" t="s">
        <v>78</v>
      </c>
      <c r="AY1114" s="19" t="s">
        <v>149</v>
      </c>
      <c r="BE1114" s="226">
        <f>IF(N1114="základní",J1114,0)</f>
        <v>0</v>
      </c>
      <c r="BF1114" s="226">
        <f>IF(N1114="snížená",J1114,0)</f>
        <v>0</v>
      </c>
      <c r="BG1114" s="226">
        <f>IF(N1114="zákl. přenesená",J1114,0)</f>
        <v>0</v>
      </c>
      <c r="BH1114" s="226">
        <f>IF(N1114="sníž. přenesená",J1114,0)</f>
        <v>0</v>
      </c>
      <c r="BI1114" s="226">
        <f>IF(N1114="nulová",J1114,0)</f>
        <v>0</v>
      </c>
      <c r="BJ1114" s="19" t="s">
        <v>76</v>
      </c>
      <c r="BK1114" s="226">
        <f>ROUND(I1114*H1114,2)</f>
        <v>0</v>
      </c>
      <c r="BL1114" s="19" t="s">
        <v>286</v>
      </c>
      <c r="BM1114" s="225" t="s">
        <v>1597</v>
      </c>
    </row>
    <row r="1115" s="2" customFormat="1">
      <c r="A1115" s="40"/>
      <c r="B1115" s="41"/>
      <c r="C1115" s="42"/>
      <c r="D1115" s="227" t="s">
        <v>158</v>
      </c>
      <c r="E1115" s="42"/>
      <c r="F1115" s="228" t="s">
        <v>1598</v>
      </c>
      <c r="G1115" s="42"/>
      <c r="H1115" s="42"/>
      <c r="I1115" s="229"/>
      <c r="J1115" s="42"/>
      <c r="K1115" s="42"/>
      <c r="L1115" s="46"/>
      <c r="M1115" s="230"/>
      <c r="N1115" s="231"/>
      <c r="O1115" s="86"/>
      <c r="P1115" s="86"/>
      <c r="Q1115" s="86"/>
      <c r="R1115" s="86"/>
      <c r="S1115" s="86"/>
      <c r="T1115" s="87"/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T1115" s="19" t="s">
        <v>158</v>
      </c>
      <c r="AU1115" s="19" t="s">
        <v>78</v>
      </c>
    </row>
    <row r="1116" s="2" customFormat="1">
      <c r="A1116" s="40"/>
      <c r="B1116" s="41"/>
      <c r="C1116" s="42"/>
      <c r="D1116" s="232" t="s">
        <v>164</v>
      </c>
      <c r="E1116" s="42"/>
      <c r="F1116" s="233" t="s">
        <v>1599</v>
      </c>
      <c r="G1116" s="42"/>
      <c r="H1116" s="42"/>
      <c r="I1116" s="229"/>
      <c r="J1116" s="42"/>
      <c r="K1116" s="42"/>
      <c r="L1116" s="46"/>
      <c r="M1116" s="230"/>
      <c r="N1116" s="231"/>
      <c r="O1116" s="86"/>
      <c r="P1116" s="86"/>
      <c r="Q1116" s="86"/>
      <c r="R1116" s="86"/>
      <c r="S1116" s="86"/>
      <c r="T1116" s="87"/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T1116" s="19" t="s">
        <v>164</v>
      </c>
      <c r="AU1116" s="19" t="s">
        <v>78</v>
      </c>
    </row>
    <row r="1117" s="12" customFormat="1" ht="22.8" customHeight="1">
      <c r="A1117" s="12"/>
      <c r="B1117" s="198"/>
      <c r="C1117" s="199"/>
      <c r="D1117" s="200" t="s">
        <v>68</v>
      </c>
      <c r="E1117" s="212" t="s">
        <v>1600</v>
      </c>
      <c r="F1117" s="212" t="s">
        <v>1601</v>
      </c>
      <c r="G1117" s="199"/>
      <c r="H1117" s="199"/>
      <c r="I1117" s="202"/>
      <c r="J1117" s="213">
        <f>BK1117</f>
        <v>0</v>
      </c>
      <c r="K1117" s="199"/>
      <c r="L1117" s="204"/>
      <c r="M1117" s="205"/>
      <c r="N1117" s="206"/>
      <c r="O1117" s="206"/>
      <c r="P1117" s="207">
        <f>SUM(P1118:P1163)</f>
        <v>0</v>
      </c>
      <c r="Q1117" s="206"/>
      <c r="R1117" s="207">
        <f>SUM(R1118:R1163)</f>
        <v>6.6639204000000003</v>
      </c>
      <c r="S1117" s="206"/>
      <c r="T1117" s="208">
        <f>SUM(T1118:T1163)</f>
        <v>0</v>
      </c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R1117" s="209" t="s">
        <v>78</v>
      </c>
      <c r="AT1117" s="210" t="s">
        <v>68</v>
      </c>
      <c r="AU1117" s="210" t="s">
        <v>76</v>
      </c>
      <c r="AY1117" s="209" t="s">
        <v>149</v>
      </c>
      <c r="BK1117" s="211">
        <f>SUM(BK1118:BK1163)</f>
        <v>0</v>
      </c>
    </row>
    <row r="1118" s="2" customFormat="1" ht="24.15" customHeight="1">
      <c r="A1118" s="40"/>
      <c r="B1118" s="41"/>
      <c r="C1118" s="214" t="s">
        <v>1602</v>
      </c>
      <c r="D1118" s="214" t="s">
        <v>151</v>
      </c>
      <c r="E1118" s="215" t="s">
        <v>1603</v>
      </c>
      <c r="F1118" s="216" t="s">
        <v>1604</v>
      </c>
      <c r="G1118" s="217" t="s">
        <v>320</v>
      </c>
      <c r="H1118" s="218">
        <v>421.60000000000002</v>
      </c>
      <c r="I1118" s="219"/>
      <c r="J1118" s="220">
        <f>ROUND(I1118*H1118,2)</f>
        <v>0</v>
      </c>
      <c r="K1118" s="216" t="s">
        <v>161</v>
      </c>
      <c r="L1118" s="46"/>
      <c r="M1118" s="221" t="s">
        <v>19</v>
      </c>
      <c r="N1118" s="222" t="s">
        <v>40</v>
      </c>
      <c r="O1118" s="86"/>
      <c r="P1118" s="223">
        <f>O1118*H1118</f>
        <v>0</v>
      </c>
      <c r="Q1118" s="223">
        <v>0.0135</v>
      </c>
      <c r="R1118" s="223">
        <f>Q1118*H1118</f>
        <v>5.6916000000000002</v>
      </c>
      <c r="S1118" s="223">
        <v>0</v>
      </c>
      <c r="T1118" s="224">
        <f>S1118*H1118</f>
        <v>0</v>
      </c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R1118" s="225" t="s">
        <v>286</v>
      </c>
      <c r="AT1118" s="225" t="s">
        <v>151</v>
      </c>
      <c r="AU1118" s="225" t="s">
        <v>78</v>
      </c>
      <c r="AY1118" s="19" t="s">
        <v>149</v>
      </c>
      <c r="BE1118" s="226">
        <f>IF(N1118="základní",J1118,0)</f>
        <v>0</v>
      </c>
      <c r="BF1118" s="226">
        <f>IF(N1118="snížená",J1118,0)</f>
        <v>0</v>
      </c>
      <c r="BG1118" s="226">
        <f>IF(N1118="zákl. přenesená",J1118,0)</f>
        <v>0</v>
      </c>
      <c r="BH1118" s="226">
        <f>IF(N1118="sníž. přenesená",J1118,0)</f>
        <v>0</v>
      </c>
      <c r="BI1118" s="226">
        <f>IF(N1118="nulová",J1118,0)</f>
        <v>0</v>
      </c>
      <c r="BJ1118" s="19" t="s">
        <v>76</v>
      </c>
      <c r="BK1118" s="226">
        <f>ROUND(I1118*H1118,2)</f>
        <v>0</v>
      </c>
      <c r="BL1118" s="19" t="s">
        <v>286</v>
      </c>
      <c r="BM1118" s="225" t="s">
        <v>1605</v>
      </c>
    </row>
    <row r="1119" s="2" customFormat="1">
      <c r="A1119" s="40"/>
      <c r="B1119" s="41"/>
      <c r="C1119" s="42"/>
      <c r="D1119" s="227" t="s">
        <v>158</v>
      </c>
      <c r="E1119" s="42"/>
      <c r="F1119" s="228" t="s">
        <v>1606</v>
      </c>
      <c r="G1119" s="42"/>
      <c r="H1119" s="42"/>
      <c r="I1119" s="229"/>
      <c r="J1119" s="42"/>
      <c r="K1119" s="42"/>
      <c r="L1119" s="46"/>
      <c r="M1119" s="230"/>
      <c r="N1119" s="231"/>
      <c r="O1119" s="86"/>
      <c r="P1119" s="86"/>
      <c r="Q1119" s="86"/>
      <c r="R1119" s="86"/>
      <c r="S1119" s="86"/>
      <c r="T1119" s="87"/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T1119" s="19" t="s">
        <v>158</v>
      </c>
      <c r="AU1119" s="19" t="s">
        <v>78</v>
      </c>
    </row>
    <row r="1120" s="2" customFormat="1">
      <c r="A1120" s="40"/>
      <c r="B1120" s="41"/>
      <c r="C1120" s="42"/>
      <c r="D1120" s="232" t="s">
        <v>164</v>
      </c>
      <c r="E1120" s="42"/>
      <c r="F1120" s="233" t="s">
        <v>1607</v>
      </c>
      <c r="G1120" s="42"/>
      <c r="H1120" s="42"/>
      <c r="I1120" s="229"/>
      <c r="J1120" s="42"/>
      <c r="K1120" s="42"/>
      <c r="L1120" s="46"/>
      <c r="M1120" s="230"/>
      <c r="N1120" s="231"/>
      <c r="O1120" s="86"/>
      <c r="P1120" s="86"/>
      <c r="Q1120" s="86"/>
      <c r="R1120" s="86"/>
      <c r="S1120" s="86"/>
      <c r="T1120" s="87"/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T1120" s="19" t="s">
        <v>164</v>
      </c>
      <c r="AU1120" s="19" t="s">
        <v>78</v>
      </c>
    </row>
    <row r="1121" s="14" customFormat="1">
      <c r="A1121" s="14"/>
      <c r="B1121" s="259"/>
      <c r="C1121" s="260"/>
      <c r="D1121" s="227" t="s">
        <v>438</v>
      </c>
      <c r="E1121" s="261" t="s">
        <v>19</v>
      </c>
      <c r="F1121" s="262" t="s">
        <v>1608</v>
      </c>
      <c r="G1121" s="260"/>
      <c r="H1121" s="263">
        <v>421.60000000000002</v>
      </c>
      <c r="I1121" s="264"/>
      <c r="J1121" s="260"/>
      <c r="K1121" s="260"/>
      <c r="L1121" s="265"/>
      <c r="M1121" s="266"/>
      <c r="N1121" s="267"/>
      <c r="O1121" s="267"/>
      <c r="P1121" s="267"/>
      <c r="Q1121" s="267"/>
      <c r="R1121" s="267"/>
      <c r="S1121" s="267"/>
      <c r="T1121" s="268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9" t="s">
        <v>438</v>
      </c>
      <c r="AU1121" s="269" t="s">
        <v>78</v>
      </c>
      <c r="AV1121" s="14" t="s">
        <v>78</v>
      </c>
      <c r="AW1121" s="14" t="s">
        <v>31</v>
      </c>
      <c r="AX1121" s="14" t="s">
        <v>69</v>
      </c>
      <c r="AY1121" s="269" t="s">
        <v>149</v>
      </c>
    </row>
    <row r="1122" s="15" customFormat="1">
      <c r="A1122" s="15"/>
      <c r="B1122" s="270"/>
      <c r="C1122" s="271"/>
      <c r="D1122" s="227" t="s">
        <v>438</v>
      </c>
      <c r="E1122" s="272" t="s">
        <v>19</v>
      </c>
      <c r="F1122" s="273" t="s">
        <v>441</v>
      </c>
      <c r="G1122" s="271"/>
      <c r="H1122" s="274">
        <v>421.60000000000002</v>
      </c>
      <c r="I1122" s="275"/>
      <c r="J1122" s="271"/>
      <c r="K1122" s="271"/>
      <c r="L1122" s="276"/>
      <c r="M1122" s="277"/>
      <c r="N1122" s="278"/>
      <c r="O1122" s="278"/>
      <c r="P1122" s="278"/>
      <c r="Q1122" s="278"/>
      <c r="R1122" s="278"/>
      <c r="S1122" s="278"/>
      <c r="T1122" s="279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80" t="s">
        <v>438</v>
      </c>
      <c r="AU1122" s="280" t="s">
        <v>78</v>
      </c>
      <c r="AV1122" s="15" t="s">
        <v>166</v>
      </c>
      <c r="AW1122" s="15" t="s">
        <v>31</v>
      </c>
      <c r="AX1122" s="15" t="s">
        <v>69</v>
      </c>
      <c r="AY1122" s="280" t="s">
        <v>149</v>
      </c>
    </row>
    <row r="1123" s="16" customFormat="1">
      <c r="A1123" s="16"/>
      <c r="B1123" s="281"/>
      <c r="C1123" s="282"/>
      <c r="D1123" s="227" t="s">
        <v>438</v>
      </c>
      <c r="E1123" s="283" t="s">
        <v>19</v>
      </c>
      <c r="F1123" s="284" t="s">
        <v>446</v>
      </c>
      <c r="G1123" s="282"/>
      <c r="H1123" s="285">
        <v>421.60000000000002</v>
      </c>
      <c r="I1123" s="286"/>
      <c r="J1123" s="282"/>
      <c r="K1123" s="282"/>
      <c r="L1123" s="287"/>
      <c r="M1123" s="288"/>
      <c r="N1123" s="289"/>
      <c r="O1123" s="289"/>
      <c r="P1123" s="289"/>
      <c r="Q1123" s="289"/>
      <c r="R1123" s="289"/>
      <c r="S1123" s="289"/>
      <c r="T1123" s="290"/>
      <c r="U1123" s="16"/>
      <c r="V1123" s="16"/>
      <c r="W1123" s="16"/>
      <c r="X1123" s="16"/>
      <c r="Y1123" s="16"/>
      <c r="Z1123" s="16"/>
      <c r="AA1123" s="16"/>
      <c r="AB1123" s="16"/>
      <c r="AC1123" s="16"/>
      <c r="AD1123" s="16"/>
      <c r="AE1123" s="16"/>
      <c r="AT1123" s="291" t="s">
        <v>438</v>
      </c>
      <c r="AU1123" s="291" t="s">
        <v>78</v>
      </c>
      <c r="AV1123" s="16" t="s">
        <v>156</v>
      </c>
      <c r="AW1123" s="16" t="s">
        <v>31</v>
      </c>
      <c r="AX1123" s="16" t="s">
        <v>76</v>
      </c>
      <c r="AY1123" s="291" t="s">
        <v>149</v>
      </c>
    </row>
    <row r="1124" s="2" customFormat="1" ht="24.15" customHeight="1">
      <c r="A1124" s="40"/>
      <c r="B1124" s="41"/>
      <c r="C1124" s="214" t="s">
        <v>1609</v>
      </c>
      <c r="D1124" s="214" t="s">
        <v>151</v>
      </c>
      <c r="E1124" s="215" t="s">
        <v>1610</v>
      </c>
      <c r="F1124" s="216" t="s">
        <v>1611</v>
      </c>
      <c r="G1124" s="217" t="s">
        <v>228</v>
      </c>
      <c r="H1124" s="218">
        <v>62</v>
      </c>
      <c r="I1124" s="219"/>
      <c r="J1124" s="220">
        <f>ROUND(I1124*H1124,2)</f>
        <v>0</v>
      </c>
      <c r="K1124" s="216" t="s">
        <v>161</v>
      </c>
      <c r="L1124" s="46"/>
      <c r="M1124" s="221" t="s">
        <v>19</v>
      </c>
      <c r="N1124" s="222" t="s">
        <v>40</v>
      </c>
      <c r="O1124" s="86"/>
      <c r="P1124" s="223">
        <f>O1124*H1124</f>
        <v>0</v>
      </c>
      <c r="Q1124" s="223">
        <v>0.0080199999999999994</v>
      </c>
      <c r="R1124" s="223">
        <f>Q1124*H1124</f>
        <v>0.49723999999999996</v>
      </c>
      <c r="S1124" s="223">
        <v>0</v>
      </c>
      <c r="T1124" s="224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25" t="s">
        <v>286</v>
      </c>
      <c r="AT1124" s="225" t="s">
        <v>151</v>
      </c>
      <c r="AU1124" s="225" t="s">
        <v>78</v>
      </c>
      <c r="AY1124" s="19" t="s">
        <v>149</v>
      </c>
      <c r="BE1124" s="226">
        <f>IF(N1124="základní",J1124,0)</f>
        <v>0</v>
      </c>
      <c r="BF1124" s="226">
        <f>IF(N1124="snížená",J1124,0)</f>
        <v>0</v>
      </c>
      <c r="BG1124" s="226">
        <f>IF(N1124="zákl. přenesená",J1124,0)</f>
        <v>0</v>
      </c>
      <c r="BH1124" s="226">
        <f>IF(N1124="sníž. přenesená",J1124,0)</f>
        <v>0</v>
      </c>
      <c r="BI1124" s="226">
        <f>IF(N1124="nulová",J1124,0)</f>
        <v>0</v>
      </c>
      <c r="BJ1124" s="19" t="s">
        <v>76</v>
      </c>
      <c r="BK1124" s="226">
        <f>ROUND(I1124*H1124,2)</f>
        <v>0</v>
      </c>
      <c r="BL1124" s="19" t="s">
        <v>286</v>
      </c>
      <c r="BM1124" s="225" t="s">
        <v>1612</v>
      </c>
    </row>
    <row r="1125" s="2" customFormat="1">
      <c r="A1125" s="40"/>
      <c r="B1125" s="41"/>
      <c r="C1125" s="42"/>
      <c r="D1125" s="227" t="s">
        <v>158</v>
      </c>
      <c r="E1125" s="42"/>
      <c r="F1125" s="228" t="s">
        <v>1613</v>
      </c>
      <c r="G1125" s="42"/>
      <c r="H1125" s="42"/>
      <c r="I1125" s="229"/>
      <c r="J1125" s="42"/>
      <c r="K1125" s="42"/>
      <c r="L1125" s="46"/>
      <c r="M1125" s="230"/>
      <c r="N1125" s="231"/>
      <c r="O1125" s="86"/>
      <c r="P1125" s="86"/>
      <c r="Q1125" s="86"/>
      <c r="R1125" s="86"/>
      <c r="S1125" s="86"/>
      <c r="T1125" s="87"/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T1125" s="19" t="s">
        <v>158</v>
      </c>
      <c r="AU1125" s="19" t="s">
        <v>78</v>
      </c>
    </row>
    <row r="1126" s="2" customFormat="1">
      <c r="A1126" s="40"/>
      <c r="B1126" s="41"/>
      <c r="C1126" s="42"/>
      <c r="D1126" s="232" t="s">
        <v>164</v>
      </c>
      <c r="E1126" s="42"/>
      <c r="F1126" s="233" t="s">
        <v>1614</v>
      </c>
      <c r="G1126" s="42"/>
      <c r="H1126" s="42"/>
      <c r="I1126" s="229"/>
      <c r="J1126" s="42"/>
      <c r="K1126" s="42"/>
      <c r="L1126" s="46"/>
      <c r="M1126" s="230"/>
      <c r="N1126" s="231"/>
      <c r="O1126" s="86"/>
      <c r="P1126" s="86"/>
      <c r="Q1126" s="86"/>
      <c r="R1126" s="86"/>
      <c r="S1126" s="86"/>
      <c r="T1126" s="87"/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T1126" s="19" t="s">
        <v>164</v>
      </c>
      <c r="AU1126" s="19" t="s">
        <v>78</v>
      </c>
    </row>
    <row r="1127" s="14" customFormat="1">
      <c r="A1127" s="14"/>
      <c r="B1127" s="259"/>
      <c r="C1127" s="260"/>
      <c r="D1127" s="227" t="s">
        <v>438</v>
      </c>
      <c r="E1127" s="261" t="s">
        <v>19</v>
      </c>
      <c r="F1127" s="262" t="s">
        <v>1615</v>
      </c>
      <c r="G1127" s="260"/>
      <c r="H1127" s="263">
        <v>62</v>
      </c>
      <c r="I1127" s="264"/>
      <c r="J1127" s="260"/>
      <c r="K1127" s="260"/>
      <c r="L1127" s="265"/>
      <c r="M1127" s="266"/>
      <c r="N1127" s="267"/>
      <c r="O1127" s="267"/>
      <c r="P1127" s="267"/>
      <c r="Q1127" s="267"/>
      <c r="R1127" s="267"/>
      <c r="S1127" s="267"/>
      <c r="T1127" s="268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9" t="s">
        <v>438</v>
      </c>
      <c r="AU1127" s="269" t="s">
        <v>78</v>
      </c>
      <c r="AV1127" s="14" t="s">
        <v>78</v>
      </c>
      <c r="AW1127" s="14" t="s">
        <v>31</v>
      </c>
      <c r="AX1127" s="14" t="s">
        <v>69</v>
      </c>
      <c r="AY1127" s="269" t="s">
        <v>149</v>
      </c>
    </row>
    <row r="1128" s="15" customFormat="1">
      <c r="A1128" s="15"/>
      <c r="B1128" s="270"/>
      <c r="C1128" s="271"/>
      <c r="D1128" s="227" t="s">
        <v>438</v>
      </c>
      <c r="E1128" s="272" t="s">
        <v>19</v>
      </c>
      <c r="F1128" s="273" t="s">
        <v>441</v>
      </c>
      <c r="G1128" s="271"/>
      <c r="H1128" s="274">
        <v>62</v>
      </c>
      <c r="I1128" s="275"/>
      <c r="J1128" s="271"/>
      <c r="K1128" s="271"/>
      <c r="L1128" s="276"/>
      <c r="M1128" s="277"/>
      <c r="N1128" s="278"/>
      <c r="O1128" s="278"/>
      <c r="P1128" s="278"/>
      <c r="Q1128" s="278"/>
      <c r="R1128" s="278"/>
      <c r="S1128" s="278"/>
      <c r="T1128" s="279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80" t="s">
        <v>438</v>
      </c>
      <c r="AU1128" s="280" t="s">
        <v>78</v>
      </c>
      <c r="AV1128" s="15" t="s">
        <v>166</v>
      </c>
      <c r="AW1128" s="15" t="s">
        <v>31</v>
      </c>
      <c r="AX1128" s="15" t="s">
        <v>76</v>
      </c>
      <c r="AY1128" s="280" t="s">
        <v>149</v>
      </c>
    </row>
    <row r="1129" s="2" customFormat="1" ht="24.15" customHeight="1">
      <c r="A1129" s="40"/>
      <c r="B1129" s="41"/>
      <c r="C1129" s="214" t="s">
        <v>1616</v>
      </c>
      <c r="D1129" s="214" t="s">
        <v>151</v>
      </c>
      <c r="E1129" s="215" t="s">
        <v>1617</v>
      </c>
      <c r="F1129" s="216" t="s">
        <v>1618</v>
      </c>
      <c r="G1129" s="217" t="s">
        <v>228</v>
      </c>
      <c r="H1129" s="218">
        <v>27.199999999999999</v>
      </c>
      <c r="I1129" s="219"/>
      <c r="J1129" s="220">
        <f>ROUND(I1129*H1129,2)</f>
        <v>0</v>
      </c>
      <c r="K1129" s="216" t="s">
        <v>161</v>
      </c>
      <c r="L1129" s="46"/>
      <c r="M1129" s="221" t="s">
        <v>19</v>
      </c>
      <c r="N1129" s="222" t="s">
        <v>40</v>
      </c>
      <c r="O1129" s="86"/>
      <c r="P1129" s="223">
        <f>O1129*H1129</f>
        <v>0</v>
      </c>
      <c r="Q1129" s="223">
        <v>0.0080199999999999994</v>
      </c>
      <c r="R1129" s="223">
        <f>Q1129*H1129</f>
        <v>0.21814399999999998</v>
      </c>
      <c r="S1129" s="223">
        <v>0</v>
      </c>
      <c r="T1129" s="224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25" t="s">
        <v>286</v>
      </c>
      <c r="AT1129" s="225" t="s">
        <v>151</v>
      </c>
      <c r="AU1129" s="225" t="s">
        <v>78</v>
      </c>
      <c r="AY1129" s="19" t="s">
        <v>149</v>
      </c>
      <c r="BE1129" s="226">
        <f>IF(N1129="základní",J1129,0)</f>
        <v>0</v>
      </c>
      <c r="BF1129" s="226">
        <f>IF(N1129="snížená",J1129,0)</f>
        <v>0</v>
      </c>
      <c r="BG1129" s="226">
        <f>IF(N1129="zákl. přenesená",J1129,0)</f>
        <v>0</v>
      </c>
      <c r="BH1129" s="226">
        <f>IF(N1129="sníž. přenesená",J1129,0)</f>
        <v>0</v>
      </c>
      <c r="BI1129" s="226">
        <f>IF(N1129="nulová",J1129,0)</f>
        <v>0</v>
      </c>
      <c r="BJ1129" s="19" t="s">
        <v>76</v>
      </c>
      <c r="BK1129" s="226">
        <f>ROUND(I1129*H1129,2)</f>
        <v>0</v>
      </c>
      <c r="BL1129" s="19" t="s">
        <v>286</v>
      </c>
      <c r="BM1129" s="225" t="s">
        <v>1619</v>
      </c>
    </row>
    <row r="1130" s="2" customFormat="1">
      <c r="A1130" s="40"/>
      <c r="B1130" s="41"/>
      <c r="C1130" s="42"/>
      <c r="D1130" s="227" t="s">
        <v>158</v>
      </c>
      <c r="E1130" s="42"/>
      <c r="F1130" s="228" t="s">
        <v>1620</v>
      </c>
      <c r="G1130" s="42"/>
      <c r="H1130" s="42"/>
      <c r="I1130" s="229"/>
      <c r="J1130" s="42"/>
      <c r="K1130" s="42"/>
      <c r="L1130" s="46"/>
      <c r="M1130" s="230"/>
      <c r="N1130" s="231"/>
      <c r="O1130" s="86"/>
      <c r="P1130" s="86"/>
      <c r="Q1130" s="86"/>
      <c r="R1130" s="86"/>
      <c r="S1130" s="86"/>
      <c r="T1130" s="87"/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T1130" s="19" t="s">
        <v>158</v>
      </c>
      <c r="AU1130" s="19" t="s">
        <v>78</v>
      </c>
    </row>
    <row r="1131" s="2" customFormat="1">
      <c r="A1131" s="40"/>
      <c r="B1131" s="41"/>
      <c r="C1131" s="42"/>
      <c r="D1131" s="232" t="s">
        <v>164</v>
      </c>
      <c r="E1131" s="42"/>
      <c r="F1131" s="233" t="s">
        <v>1621</v>
      </c>
      <c r="G1131" s="42"/>
      <c r="H1131" s="42"/>
      <c r="I1131" s="229"/>
      <c r="J1131" s="42"/>
      <c r="K1131" s="42"/>
      <c r="L1131" s="46"/>
      <c r="M1131" s="230"/>
      <c r="N1131" s="231"/>
      <c r="O1131" s="86"/>
      <c r="P1131" s="86"/>
      <c r="Q1131" s="86"/>
      <c r="R1131" s="86"/>
      <c r="S1131" s="86"/>
      <c r="T1131" s="87"/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T1131" s="19" t="s">
        <v>164</v>
      </c>
      <c r="AU1131" s="19" t="s">
        <v>78</v>
      </c>
    </row>
    <row r="1132" s="14" customFormat="1">
      <c r="A1132" s="14"/>
      <c r="B1132" s="259"/>
      <c r="C1132" s="260"/>
      <c r="D1132" s="227" t="s">
        <v>438</v>
      </c>
      <c r="E1132" s="261" t="s">
        <v>19</v>
      </c>
      <c r="F1132" s="262" t="s">
        <v>1622</v>
      </c>
      <c r="G1132" s="260"/>
      <c r="H1132" s="263">
        <v>27.199999999999999</v>
      </c>
      <c r="I1132" s="264"/>
      <c r="J1132" s="260"/>
      <c r="K1132" s="260"/>
      <c r="L1132" s="265"/>
      <c r="M1132" s="266"/>
      <c r="N1132" s="267"/>
      <c r="O1132" s="267"/>
      <c r="P1132" s="267"/>
      <c r="Q1132" s="267"/>
      <c r="R1132" s="267"/>
      <c r="S1132" s="267"/>
      <c r="T1132" s="268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9" t="s">
        <v>438</v>
      </c>
      <c r="AU1132" s="269" t="s">
        <v>78</v>
      </c>
      <c r="AV1132" s="14" t="s">
        <v>78</v>
      </c>
      <c r="AW1132" s="14" t="s">
        <v>31</v>
      </c>
      <c r="AX1132" s="14" t="s">
        <v>69</v>
      </c>
      <c r="AY1132" s="269" t="s">
        <v>149</v>
      </c>
    </row>
    <row r="1133" s="15" customFormat="1">
      <c r="A1133" s="15"/>
      <c r="B1133" s="270"/>
      <c r="C1133" s="271"/>
      <c r="D1133" s="227" t="s">
        <v>438</v>
      </c>
      <c r="E1133" s="272" t="s">
        <v>19</v>
      </c>
      <c r="F1133" s="273" t="s">
        <v>441</v>
      </c>
      <c r="G1133" s="271"/>
      <c r="H1133" s="274">
        <v>27.199999999999999</v>
      </c>
      <c r="I1133" s="275"/>
      <c r="J1133" s="271"/>
      <c r="K1133" s="271"/>
      <c r="L1133" s="276"/>
      <c r="M1133" s="277"/>
      <c r="N1133" s="278"/>
      <c r="O1133" s="278"/>
      <c r="P1133" s="278"/>
      <c r="Q1133" s="278"/>
      <c r="R1133" s="278"/>
      <c r="S1133" s="278"/>
      <c r="T1133" s="279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80" t="s">
        <v>438</v>
      </c>
      <c r="AU1133" s="280" t="s">
        <v>78</v>
      </c>
      <c r="AV1133" s="15" t="s">
        <v>166</v>
      </c>
      <c r="AW1133" s="15" t="s">
        <v>31</v>
      </c>
      <c r="AX1133" s="15" t="s">
        <v>76</v>
      </c>
      <c r="AY1133" s="280" t="s">
        <v>149</v>
      </c>
    </row>
    <row r="1134" s="2" customFormat="1" ht="24.15" customHeight="1">
      <c r="A1134" s="40"/>
      <c r="B1134" s="41"/>
      <c r="C1134" s="214" t="s">
        <v>1623</v>
      </c>
      <c r="D1134" s="214" t="s">
        <v>151</v>
      </c>
      <c r="E1134" s="215" t="s">
        <v>1624</v>
      </c>
      <c r="F1134" s="216" t="s">
        <v>1625</v>
      </c>
      <c r="G1134" s="217" t="s">
        <v>228</v>
      </c>
      <c r="H1134" s="218">
        <v>31</v>
      </c>
      <c r="I1134" s="219"/>
      <c r="J1134" s="220">
        <f>ROUND(I1134*H1134,2)</f>
        <v>0</v>
      </c>
      <c r="K1134" s="216" t="s">
        <v>161</v>
      </c>
      <c r="L1134" s="46"/>
      <c r="M1134" s="221" t="s">
        <v>19</v>
      </c>
      <c r="N1134" s="222" t="s">
        <v>40</v>
      </c>
      <c r="O1134" s="86"/>
      <c r="P1134" s="223">
        <f>O1134*H1134</f>
        <v>0</v>
      </c>
      <c r="Q1134" s="223">
        <v>0.0057099999999999998</v>
      </c>
      <c r="R1134" s="223">
        <f>Q1134*H1134</f>
        <v>0.17701</v>
      </c>
      <c r="S1134" s="223">
        <v>0</v>
      </c>
      <c r="T1134" s="224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25" t="s">
        <v>286</v>
      </c>
      <c r="AT1134" s="225" t="s">
        <v>151</v>
      </c>
      <c r="AU1134" s="225" t="s">
        <v>78</v>
      </c>
      <c r="AY1134" s="19" t="s">
        <v>149</v>
      </c>
      <c r="BE1134" s="226">
        <f>IF(N1134="základní",J1134,0)</f>
        <v>0</v>
      </c>
      <c r="BF1134" s="226">
        <f>IF(N1134="snížená",J1134,0)</f>
        <v>0</v>
      </c>
      <c r="BG1134" s="226">
        <f>IF(N1134="zákl. přenesená",J1134,0)</f>
        <v>0</v>
      </c>
      <c r="BH1134" s="226">
        <f>IF(N1134="sníž. přenesená",J1134,0)</f>
        <v>0</v>
      </c>
      <c r="BI1134" s="226">
        <f>IF(N1134="nulová",J1134,0)</f>
        <v>0</v>
      </c>
      <c r="BJ1134" s="19" t="s">
        <v>76</v>
      </c>
      <c r="BK1134" s="226">
        <f>ROUND(I1134*H1134,2)</f>
        <v>0</v>
      </c>
      <c r="BL1134" s="19" t="s">
        <v>286</v>
      </c>
      <c r="BM1134" s="225" t="s">
        <v>1626</v>
      </c>
    </row>
    <row r="1135" s="2" customFormat="1">
      <c r="A1135" s="40"/>
      <c r="B1135" s="41"/>
      <c r="C1135" s="42"/>
      <c r="D1135" s="227" t="s">
        <v>158</v>
      </c>
      <c r="E1135" s="42"/>
      <c r="F1135" s="228" t="s">
        <v>1627</v>
      </c>
      <c r="G1135" s="42"/>
      <c r="H1135" s="42"/>
      <c r="I1135" s="229"/>
      <c r="J1135" s="42"/>
      <c r="K1135" s="42"/>
      <c r="L1135" s="46"/>
      <c r="M1135" s="230"/>
      <c r="N1135" s="231"/>
      <c r="O1135" s="86"/>
      <c r="P1135" s="86"/>
      <c r="Q1135" s="86"/>
      <c r="R1135" s="86"/>
      <c r="S1135" s="86"/>
      <c r="T1135" s="87"/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T1135" s="19" t="s">
        <v>158</v>
      </c>
      <c r="AU1135" s="19" t="s">
        <v>78</v>
      </c>
    </row>
    <row r="1136" s="2" customFormat="1">
      <c r="A1136" s="40"/>
      <c r="B1136" s="41"/>
      <c r="C1136" s="42"/>
      <c r="D1136" s="232" t="s">
        <v>164</v>
      </c>
      <c r="E1136" s="42"/>
      <c r="F1136" s="233" t="s">
        <v>1628</v>
      </c>
      <c r="G1136" s="42"/>
      <c r="H1136" s="42"/>
      <c r="I1136" s="229"/>
      <c r="J1136" s="42"/>
      <c r="K1136" s="42"/>
      <c r="L1136" s="46"/>
      <c r="M1136" s="230"/>
      <c r="N1136" s="231"/>
      <c r="O1136" s="86"/>
      <c r="P1136" s="86"/>
      <c r="Q1136" s="86"/>
      <c r="R1136" s="86"/>
      <c r="S1136" s="86"/>
      <c r="T1136" s="87"/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T1136" s="19" t="s">
        <v>164</v>
      </c>
      <c r="AU1136" s="19" t="s">
        <v>78</v>
      </c>
    </row>
    <row r="1137" s="14" customFormat="1">
      <c r="A1137" s="14"/>
      <c r="B1137" s="259"/>
      <c r="C1137" s="260"/>
      <c r="D1137" s="227" t="s">
        <v>438</v>
      </c>
      <c r="E1137" s="261" t="s">
        <v>19</v>
      </c>
      <c r="F1137" s="262" t="s">
        <v>317</v>
      </c>
      <c r="G1137" s="260"/>
      <c r="H1137" s="263">
        <v>31</v>
      </c>
      <c r="I1137" s="264"/>
      <c r="J1137" s="260"/>
      <c r="K1137" s="260"/>
      <c r="L1137" s="265"/>
      <c r="M1137" s="266"/>
      <c r="N1137" s="267"/>
      <c r="O1137" s="267"/>
      <c r="P1137" s="267"/>
      <c r="Q1137" s="267"/>
      <c r="R1137" s="267"/>
      <c r="S1137" s="267"/>
      <c r="T1137" s="268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9" t="s">
        <v>438</v>
      </c>
      <c r="AU1137" s="269" t="s">
        <v>78</v>
      </c>
      <c r="AV1137" s="14" t="s">
        <v>78</v>
      </c>
      <c r="AW1137" s="14" t="s">
        <v>31</v>
      </c>
      <c r="AX1137" s="14" t="s">
        <v>69</v>
      </c>
      <c r="AY1137" s="269" t="s">
        <v>149</v>
      </c>
    </row>
    <row r="1138" s="15" customFormat="1">
      <c r="A1138" s="15"/>
      <c r="B1138" s="270"/>
      <c r="C1138" s="271"/>
      <c r="D1138" s="227" t="s">
        <v>438</v>
      </c>
      <c r="E1138" s="272" t="s">
        <v>19</v>
      </c>
      <c r="F1138" s="273" t="s">
        <v>441</v>
      </c>
      <c r="G1138" s="271"/>
      <c r="H1138" s="274">
        <v>31</v>
      </c>
      <c r="I1138" s="275"/>
      <c r="J1138" s="271"/>
      <c r="K1138" s="271"/>
      <c r="L1138" s="276"/>
      <c r="M1138" s="277"/>
      <c r="N1138" s="278"/>
      <c r="O1138" s="278"/>
      <c r="P1138" s="278"/>
      <c r="Q1138" s="278"/>
      <c r="R1138" s="278"/>
      <c r="S1138" s="278"/>
      <c r="T1138" s="279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80" t="s">
        <v>438</v>
      </c>
      <c r="AU1138" s="280" t="s">
        <v>78</v>
      </c>
      <c r="AV1138" s="15" t="s">
        <v>166</v>
      </c>
      <c r="AW1138" s="15" t="s">
        <v>31</v>
      </c>
      <c r="AX1138" s="15" t="s">
        <v>76</v>
      </c>
      <c r="AY1138" s="280" t="s">
        <v>149</v>
      </c>
    </row>
    <row r="1139" s="2" customFormat="1" ht="24.15" customHeight="1">
      <c r="A1139" s="40"/>
      <c r="B1139" s="41"/>
      <c r="C1139" s="214" t="s">
        <v>1629</v>
      </c>
      <c r="D1139" s="214" t="s">
        <v>151</v>
      </c>
      <c r="E1139" s="215" t="s">
        <v>1630</v>
      </c>
      <c r="F1139" s="216" t="s">
        <v>1631</v>
      </c>
      <c r="G1139" s="217" t="s">
        <v>238</v>
      </c>
      <c r="H1139" s="218">
        <v>3</v>
      </c>
      <c r="I1139" s="219"/>
      <c r="J1139" s="220">
        <f>ROUND(I1139*H1139,2)</f>
        <v>0</v>
      </c>
      <c r="K1139" s="216" t="s">
        <v>161</v>
      </c>
      <c r="L1139" s="46"/>
      <c r="M1139" s="221" t="s">
        <v>19</v>
      </c>
      <c r="N1139" s="222" t="s">
        <v>40</v>
      </c>
      <c r="O1139" s="86"/>
      <c r="P1139" s="223">
        <f>O1139*H1139</f>
        <v>0</v>
      </c>
      <c r="Q1139" s="223">
        <v>0</v>
      </c>
      <c r="R1139" s="223">
        <f>Q1139*H1139</f>
        <v>0</v>
      </c>
      <c r="S1139" s="223">
        <v>0</v>
      </c>
      <c r="T1139" s="224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25" t="s">
        <v>286</v>
      </c>
      <c r="AT1139" s="225" t="s">
        <v>151</v>
      </c>
      <c r="AU1139" s="225" t="s">
        <v>78</v>
      </c>
      <c r="AY1139" s="19" t="s">
        <v>149</v>
      </c>
      <c r="BE1139" s="226">
        <f>IF(N1139="základní",J1139,0)</f>
        <v>0</v>
      </c>
      <c r="BF1139" s="226">
        <f>IF(N1139="snížená",J1139,0)</f>
        <v>0</v>
      </c>
      <c r="BG1139" s="226">
        <f>IF(N1139="zákl. přenesená",J1139,0)</f>
        <v>0</v>
      </c>
      <c r="BH1139" s="226">
        <f>IF(N1139="sníž. přenesená",J1139,0)</f>
        <v>0</v>
      </c>
      <c r="BI1139" s="226">
        <f>IF(N1139="nulová",J1139,0)</f>
        <v>0</v>
      </c>
      <c r="BJ1139" s="19" t="s">
        <v>76</v>
      </c>
      <c r="BK1139" s="226">
        <f>ROUND(I1139*H1139,2)</f>
        <v>0</v>
      </c>
      <c r="BL1139" s="19" t="s">
        <v>286</v>
      </c>
      <c r="BM1139" s="225" t="s">
        <v>1632</v>
      </c>
    </row>
    <row r="1140" s="2" customFormat="1">
      <c r="A1140" s="40"/>
      <c r="B1140" s="41"/>
      <c r="C1140" s="42"/>
      <c r="D1140" s="227" t="s">
        <v>158</v>
      </c>
      <c r="E1140" s="42"/>
      <c r="F1140" s="228" t="s">
        <v>1633</v>
      </c>
      <c r="G1140" s="42"/>
      <c r="H1140" s="42"/>
      <c r="I1140" s="229"/>
      <c r="J1140" s="42"/>
      <c r="K1140" s="42"/>
      <c r="L1140" s="46"/>
      <c r="M1140" s="230"/>
      <c r="N1140" s="231"/>
      <c r="O1140" s="86"/>
      <c r="P1140" s="86"/>
      <c r="Q1140" s="86"/>
      <c r="R1140" s="86"/>
      <c r="S1140" s="86"/>
      <c r="T1140" s="87"/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T1140" s="19" t="s">
        <v>158</v>
      </c>
      <c r="AU1140" s="19" t="s">
        <v>78</v>
      </c>
    </row>
    <row r="1141" s="2" customFormat="1">
      <c r="A1141" s="40"/>
      <c r="B1141" s="41"/>
      <c r="C1141" s="42"/>
      <c r="D1141" s="232" t="s">
        <v>164</v>
      </c>
      <c r="E1141" s="42"/>
      <c r="F1141" s="233" t="s">
        <v>1634</v>
      </c>
      <c r="G1141" s="42"/>
      <c r="H1141" s="42"/>
      <c r="I1141" s="229"/>
      <c r="J1141" s="42"/>
      <c r="K1141" s="42"/>
      <c r="L1141" s="46"/>
      <c r="M1141" s="230"/>
      <c r="N1141" s="231"/>
      <c r="O1141" s="86"/>
      <c r="P1141" s="86"/>
      <c r="Q1141" s="86"/>
      <c r="R1141" s="86"/>
      <c r="S1141" s="86"/>
      <c r="T1141" s="87"/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T1141" s="19" t="s">
        <v>164</v>
      </c>
      <c r="AU1141" s="19" t="s">
        <v>78</v>
      </c>
    </row>
    <row r="1142" s="14" customFormat="1">
      <c r="A1142" s="14"/>
      <c r="B1142" s="259"/>
      <c r="C1142" s="260"/>
      <c r="D1142" s="227" t="s">
        <v>438</v>
      </c>
      <c r="E1142" s="261" t="s">
        <v>19</v>
      </c>
      <c r="F1142" s="262" t="s">
        <v>1635</v>
      </c>
      <c r="G1142" s="260"/>
      <c r="H1142" s="263">
        <v>3</v>
      </c>
      <c r="I1142" s="264"/>
      <c r="J1142" s="260"/>
      <c r="K1142" s="260"/>
      <c r="L1142" s="265"/>
      <c r="M1142" s="266"/>
      <c r="N1142" s="267"/>
      <c r="O1142" s="267"/>
      <c r="P1142" s="267"/>
      <c r="Q1142" s="267"/>
      <c r="R1142" s="267"/>
      <c r="S1142" s="267"/>
      <c r="T1142" s="268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9" t="s">
        <v>438</v>
      </c>
      <c r="AU1142" s="269" t="s">
        <v>78</v>
      </c>
      <c r="AV1142" s="14" t="s">
        <v>78</v>
      </c>
      <c r="AW1142" s="14" t="s">
        <v>31</v>
      </c>
      <c r="AX1142" s="14" t="s">
        <v>69</v>
      </c>
      <c r="AY1142" s="269" t="s">
        <v>149</v>
      </c>
    </row>
    <row r="1143" s="15" customFormat="1">
      <c r="A1143" s="15"/>
      <c r="B1143" s="270"/>
      <c r="C1143" s="271"/>
      <c r="D1143" s="227" t="s">
        <v>438</v>
      </c>
      <c r="E1143" s="272" t="s">
        <v>19</v>
      </c>
      <c r="F1143" s="273" t="s">
        <v>441</v>
      </c>
      <c r="G1143" s="271"/>
      <c r="H1143" s="274">
        <v>3</v>
      </c>
      <c r="I1143" s="275"/>
      <c r="J1143" s="271"/>
      <c r="K1143" s="271"/>
      <c r="L1143" s="276"/>
      <c r="M1143" s="277"/>
      <c r="N1143" s="278"/>
      <c r="O1143" s="278"/>
      <c r="P1143" s="278"/>
      <c r="Q1143" s="278"/>
      <c r="R1143" s="278"/>
      <c r="S1143" s="278"/>
      <c r="T1143" s="279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T1143" s="280" t="s">
        <v>438</v>
      </c>
      <c r="AU1143" s="280" t="s">
        <v>78</v>
      </c>
      <c r="AV1143" s="15" t="s">
        <v>166</v>
      </c>
      <c r="AW1143" s="15" t="s">
        <v>31</v>
      </c>
      <c r="AX1143" s="15" t="s">
        <v>76</v>
      </c>
      <c r="AY1143" s="280" t="s">
        <v>149</v>
      </c>
    </row>
    <row r="1144" s="2" customFormat="1" ht="24.15" customHeight="1">
      <c r="A1144" s="40"/>
      <c r="B1144" s="41"/>
      <c r="C1144" s="234" t="s">
        <v>1636</v>
      </c>
      <c r="D1144" s="234" t="s">
        <v>198</v>
      </c>
      <c r="E1144" s="235" t="s">
        <v>1637</v>
      </c>
      <c r="F1144" s="236" t="s">
        <v>1638</v>
      </c>
      <c r="G1144" s="237" t="s">
        <v>238</v>
      </c>
      <c r="H1144" s="238">
        <v>3</v>
      </c>
      <c r="I1144" s="239"/>
      <c r="J1144" s="240">
        <f>ROUND(I1144*H1144,2)</f>
        <v>0</v>
      </c>
      <c r="K1144" s="236" t="s">
        <v>161</v>
      </c>
      <c r="L1144" s="241"/>
      <c r="M1144" s="242" t="s">
        <v>19</v>
      </c>
      <c r="N1144" s="243" t="s">
        <v>40</v>
      </c>
      <c r="O1144" s="86"/>
      <c r="P1144" s="223">
        <f>O1144*H1144</f>
        <v>0</v>
      </c>
      <c r="Q1144" s="223">
        <v>0.0050000000000000001</v>
      </c>
      <c r="R1144" s="223">
        <f>Q1144*H1144</f>
        <v>0.014999999999999999</v>
      </c>
      <c r="S1144" s="223">
        <v>0</v>
      </c>
      <c r="T1144" s="224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25" t="s">
        <v>330</v>
      </c>
      <c r="AT1144" s="225" t="s">
        <v>198</v>
      </c>
      <c r="AU1144" s="225" t="s">
        <v>78</v>
      </c>
      <c r="AY1144" s="19" t="s">
        <v>149</v>
      </c>
      <c r="BE1144" s="226">
        <f>IF(N1144="základní",J1144,0)</f>
        <v>0</v>
      </c>
      <c r="BF1144" s="226">
        <f>IF(N1144="snížená",J1144,0)</f>
        <v>0</v>
      </c>
      <c r="BG1144" s="226">
        <f>IF(N1144="zákl. přenesená",J1144,0)</f>
        <v>0</v>
      </c>
      <c r="BH1144" s="226">
        <f>IF(N1144="sníž. přenesená",J1144,0)</f>
        <v>0</v>
      </c>
      <c r="BI1144" s="226">
        <f>IF(N1144="nulová",J1144,0)</f>
        <v>0</v>
      </c>
      <c r="BJ1144" s="19" t="s">
        <v>76</v>
      </c>
      <c r="BK1144" s="226">
        <f>ROUND(I1144*H1144,2)</f>
        <v>0</v>
      </c>
      <c r="BL1144" s="19" t="s">
        <v>286</v>
      </c>
      <c r="BM1144" s="225" t="s">
        <v>1639</v>
      </c>
    </row>
    <row r="1145" s="2" customFormat="1">
      <c r="A1145" s="40"/>
      <c r="B1145" s="41"/>
      <c r="C1145" s="42"/>
      <c r="D1145" s="227" t="s">
        <v>158</v>
      </c>
      <c r="E1145" s="42"/>
      <c r="F1145" s="228" t="s">
        <v>1638</v>
      </c>
      <c r="G1145" s="42"/>
      <c r="H1145" s="42"/>
      <c r="I1145" s="229"/>
      <c r="J1145" s="42"/>
      <c r="K1145" s="42"/>
      <c r="L1145" s="46"/>
      <c r="M1145" s="230"/>
      <c r="N1145" s="231"/>
      <c r="O1145" s="86"/>
      <c r="P1145" s="86"/>
      <c r="Q1145" s="86"/>
      <c r="R1145" s="86"/>
      <c r="S1145" s="86"/>
      <c r="T1145" s="87"/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T1145" s="19" t="s">
        <v>158</v>
      </c>
      <c r="AU1145" s="19" t="s">
        <v>78</v>
      </c>
    </row>
    <row r="1146" s="2" customFormat="1" ht="33" customHeight="1">
      <c r="A1146" s="40"/>
      <c r="B1146" s="41"/>
      <c r="C1146" s="214" t="s">
        <v>1640</v>
      </c>
      <c r="D1146" s="214" t="s">
        <v>151</v>
      </c>
      <c r="E1146" s="215" t="s">
        <v>1641</v>
      </c>
      <c r="F1146" s="216" t="s">
        <v>1642</v>
      </c>
      <c r="G1146" s="217" t="s">
        <v>320</v>
      </c>
      <c r="H1146" s="218">
        <v>421.60000000000002</v>
      </c>
      <c r="I1146" s="219"/>
      <c r="J1146" s="220">
        <f>ROUND(I1146*H1146,2)</f>
        <v>0</v>
      </c>
      <c r="K1146" s="216" t="s">
        <v>161</v>
      </c>
      <c r="L1146" s="46"/>
      <c r="M1146" s="221" t="s">
        <v>19</v>
      </c>
      <c r="N1146" s="222" t="s">
        <v>40</v>
      </c>
      <c r="O1146" s="86"/>
      <c r="P1146" s="223">
        <f>O1146*H1146</f>
        <v>0</v>
      </c>
      <c r="Q1146" s="223">
        <v>0</v>
      </c>
      <c r="R1146" s="223">
        <f>Q1146*H1146</f>
        <v>0</v>
      </c>
      <c r="S1146" s="223">
        <v>0</v>
      </c>
      <c r="T1146" s="224">
        <f>S1146*H1146</f>
        <v>0</v>
      </c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R1146" s="225" t="s">
        <v>286</v>
      </c>
      <c r="AT1146" s="225" t="s">
        <v>151</v>
      </c>
      <c r="AU1146" s="225" t="s">
        <v>78</v>
      </c>
      <c r="AY1146" s="19" t="s">
        <v>149</v>
      </c>
      <c r="BE1146" s="226">
        <f>IF(N1146="základní",J1146,0)</f>
        <v>0</v>
      </c>
      <c r="BF1146" s="226">
        <f>IF(N1146="snížená",J1146,0)</f>
        <v>0</v>
      </c>
      <c r="BG1146" s="226">
        <f>IF(N1146="zákl. přenesená",J1146,0)</f>
        <v>0</v>
      </c>
      <c r="BH1146" s="226">
        <f>IF(N1146="sníž. přenesená",J1146,0)</f>
        <v>0</v>
      </c>
      <c r="BI1146" s="226">
        <f>IF(N1146="nulová",J1146,0)</f>
        <v>0</v>
      </c>
      <c r="BJ1146" s="19" t="s">
        <v>76</v>
      </c>
      <c r="BK1146" s="226">
        <f>ROUND(I1146*H1146,2)</f>
        <v>0</v>
      </c>
      <c r="BL1146" s="19" t="s">
        <v>286</v>
      </c>
      <c r="BM1146" s="225" t="s">
        <v>1643</v>
      </c>
    </row>
    <row r="1147" s="2" customFormat="1">
      <c r="A1147" s="40"/>
      <c r="B1147" s="41"/>
      <c r="C1147" s="42"/>
      <c r="D1147" s="227" t="s">
        <v>158</v>
      </c>
      <c r="E1147" s="42"/>
      <c r="F1147" s="228" t="s">
        <v>1644</v>
      </c>
      <c r="G1147" s="42"/>
      <c r="H1147" s="42"/>
      <c r="I1147" s="229"/>
      <c r="J1147" s="42"/>
      <c r="K1147" s="42"/>
      <c r="L1147" s="46"/>
      <c r="M1147" s="230"/>
      <c r="N1147" s="231"/>
      <c r="O1147" s="86"/>
      <c r="P1147" s="86"/>
      <c r="Q1147" s="86"/>
      <c r="R1147" s="86"/>
      <c r="S1147" s="86"/>
      <c r="T1147" s="87"/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T1147" s="19" t="s">
        <v>158</v>
      </c>
      <c r="AU1147" s="19" t="s">
        <v>78</v>
      </c>
    </row>
    <row r="1148" s="2" customFormat="1">
      <c r="A1148" s="40"/>
      <c r="B1148" s="41"/>
      <c r="C1148" s="42"/>
      <c r="D1148" s="232" t="s">
        <v>164</v>
      </c>
      <c r="E1148" s="42"/>
      <c r="F1148" s="233" t="s">
        <v>1645</v>
      </c>
      <c r="G1148" s="42"/>
      <c r="H1148" s="42"/>
      <c r="I1148" s="229"/>
      <c r="J1148" s="42"/>
      <c r="K1148" s="42"/>
      <c r="L1148" s="46"/>
      <c r="M1148" s="230"/>
      <c r="N1148" s="231"/>
      <c r="O1148" s="86"/>
      <c r="P1148" s="86"/>
      <c r="Q1148" s="86"/>
      <c r="R1148" s="86"/>
      <c r="S1148" s="86"/>
      <c r="T1148" s="87"/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T1148" s="19" t="s">
        <v>164</v>
      </c>
      <c r="AU1148" s="19" t="s">
        <v>78</v>
      </c>
    </row>
    <row r="1149" s="14" customFormat="1">
      <c r="A1149" s="14"/>
      <c r="B1149" s="259"/>
      <c r="C1149" s="260"/>
      <c r="D1149" s="227" t="s">
        <v>438</v>
      </c>
      <c r="E1149" s="261" t="s">
        <v>19</v>
      </c>
      <c r="F1149" s="262" t="s">
        <v>1608</v>
      </c>
      <c r="G1149" s="260"/>
      <c r="H1149" s="263">
        <v>421.60000000000002</v>
      </c>
      <c r="I1149" s="264"/>
      <c r="J1149" s="260"/>
      <c r="K1149" s="260"/>
      <c r="L1149" s="265"/>
      <c r="M1149" s="266"/>
      <c r="N1149" s="267"/>
      <c r="O1149" s="267"/>
      <c r="P1149" s="267"/>
      <c r="Q1149" s="267"/>
      <c r="R1149" s="267"/>
      <c r="S1149" s="267"/>
      <c r="T1149" s="268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69" t="s">
        <v>438</v>
      </c>
      <c r="AU1149" s="269" t="s">
        <v>78</v>
      </c>
      <c r="AV1149" s="14" t="s">
        <v>78</v>
      </c>
      <c r="AW1149" s="14" t="s">
        <v>31</v>
      </c>
      <c r="AX1149" s="14" t="s">
        <v>69</v>
      </c>
      <c r="AY1149" s="269" t="s">
        <v>149</v>
      </c>
    </row>
    <row r="1150" s="15" customFormat="1">
      <c r="A1150" s="15"/>
      <c r="B1150" s="270"/>
      <c r="C1150" s="271"/>
      <c r="D1150" s="227" t="s">
        <v>438</v>
      </c>
      <c r="E1150" s="272" t="s">
        <v>19</v>
      </c>
      <c r="F1150" s="273" t="s">
        <v>441</v>
      </c>
      <c r="G1150" s="271"/>
      <c r="H1150" s="274">
        <v>421.60000000000002</v>
      </c>
      <c r="I1150" s="275"/>
      <c r="J1150" s="271"/>
      <c r="K1150" s="271"/>
      <c r="L1150" s="276"/>
      <c r="M1150" s="277"/>
      <c r="N1150" s="278"/>
      <c r="O1150" s="278"/>
      <c r="P1150" s="278"/>
      <c r="Q1150" s="278"/>
      <c r="R1150" s="278"/>
      <c r="S1150" s="278"/>
      <c r="T1150" s="279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80" t="s">
        <v>438</v>
      </c>
      <c r="AU1150" s="280" t="s">
        <v>78</v>
      </c>
      <c r="AV1150" s="15" t="s">
        <v>166</v>
      </c>
      <c r="AW1150" s="15" t="s">
        <v>31</v>
      </c>
      <c r="AX1150" s="15" t="s">
        <v>69</v>
      </c>
      <c r="AY1150" s="280" t="s">
        <v>149</v>
      </c>
    </row>
    <row r="1151" s="16" customFormat="1">
      <c r="A1151" s="16"/>
      <c r="B1151" s="281"/>
      <c r="C1151" s="282"/>
      <c r="D1151" s="227" t="s">
        <v>438</v>
      </c>
      <c r="E1151" s="283" t="s">
        <v>19</v>
      </c>
      <c r="F1151" s="284" t="s">
        <v>446</v>
      </c>
      <c r="G1151" s="282"/>
      <c r="H1151" s="285">
        <v>421.60000000000002</v>
      </c>
      <c r="I1151" s="286"/>
      <c r="J1151" s="282"/>
      <c r="K1151" s="282"/>
      <c r="L1151" s="287"/>
      <c r="M1151" s="288"/>
      <c r="N1151" s="289"/>
      <c r="O1151" s="289"/>
      <c r="P1151" s="289"/>
      <c r="Q1151" s="289"/>
      <c r="R1151" s="289"/>
      <c r="S1151" s="289"/>
      <c r="T1151" s="290"/>
      <c r="U1151" s="16"/>
      <c r="V1151" s="16"/>
      <c r="W1151" s="16"/>
      <c r="X1151" s="16"/>
      <c r="Y1151" s="16"/>
      <c r="Z1151" s="16"/>
      <c r="AA1151" s="16"/>
      <c r="AB1151" s="16"/>
      <c r="AC1151" s="16"/>
      <c r="AD1151" s="16"/>
      <c r="AE1151" s="16"/>
      <c r="AT1151" s="291" t="s">
        <v>438</v>
      </c>
      <c r="AU1151" s="291" t="s">
        <v>78</v>
      </c>
      <c r="AV1151" s="16" t="s">
        <v>156</v>
      </c>
      <c r="AW1151" s="16" t="s">
        <v>31</v>
      </c>
      <c r="AX1151" s="16" t="s">
        <v>76</v>
      </c>
      <c r="AY1151" s="291" t="s">
        <v>149</v>
      </c>
    </row>
    <row r="1152" s="2" customFormat="1" ht="37.8" customHeight="1">
      <c r="A1152" s="40"/>
      <c r="B1152" s="41"/>
      <c r="C1152" s="234" t="s">
        <v>1646</v>
      </c>
      <c r="D1152" s="234" t="s">
        <v>198</v>
      </c>
      <c r="E1152" s="235" t="s">
        <v>1647</v>
      </c>
      <c r="F1152" s="236" t="s">
        <v>1648</v>
      </c>
      <c r="G1152" s="237" t="s">
        <v>320</v>
      </c>
      <c r="H1152" s="238">
        <v>463.75999999999999</v>
      </c>
      <c r="I1152" s="239"/>
      <c r="J1152" s="240">
        <f>ROUND(I1152*H1152,2)</f>
        <v>0</v>
      </c>
      <c r="K1152" s="236" t="s">
        <v>161</v>
      </c>
      <c r="L1152" s="241"/>
      <c r="M1152" s="242" t="s">
        <v>19</v>
      </c>
      <c r="N1152" s="243" t="s">
        <v>40</v>
      </c>
      <c r="O1152" s="86"/>
      <c r="P1152" s="223">
        <f>O1152*H1152</f>
        <v>0</v>
      </c>
      <c r="Q1152" s="223">
        <v>0.00013999999999999999</v>
      </c>
      <c r="R1152" s="223">
        <f>Q1152*H1152</f>
        <v>0.064926399999999995</v>
      </c>
      <c r="S1152" s="223">
        <v>0</v>
      </c>
      <c r="T1152" s="224">
        <f>S1152*H1152</f>
        <v>0</v>
      </c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R1152" s="225" t="s">
        <v>330</v>
      </c>
      <c r="AT1152" s="225" t="s">
        <v>198</v>
      </c>
      <c r="AU1152" s="225" t="s">
        <v>78</v>
      </c>
      <c r="AY1152" s="19" t="s">
        <v>149</v>
      </c>
      <c r="BE1152" s="226">
        <f>IF(N1152="základní",J1152,0)</f>
        <v>0</v>
      </c>
      <c r="BF1152" s="226">
        <f>IF(N1152="snížená",J1152,0)</f>
        <v>0</v>
      </c>
      <c r="BG1152" s="226">
        <f>IF(N1152="zákl. přenesená",J1152,0)</f>
        <v>0</v>
      </c>
      <c r="BH1152" s="226">
        <f>IF(N1152="sníž. přenesená",J1152,0)</f>
        <v>0</v>
      </c>
      <c r="BI1152" s="226">
        <f>IF(N1152="nulová",J1152,0)</f>
        <v>0</v>
      </c>
      <c r="BJ1152" s="19" t="s">
        <v>76</v>
      </c>
      <c r="BK1152" s="226">
        <f>ROUND(I1152*H1152,2)</f>
        <v>0</v>
      </c>
      <c r="BL1152" s="19" t="s">
        <v>286</v>
      </c>
      <c r="BM1152" s="225" t="s">
        <v>1649</v>
      </c>
    </row>
    <row r="1153" s="2" customFormat="1">
      <c r="A1153" s="40"/>
      <c r="B1153" s="41"/>
      <c r="C1153" s="42"/>
      <c r="D1153" s="227" t="s">
        <v>158</v>
      </c>
      <c r="E1153" s="42"/>
      <c r="F1153" s="228" t="s">
        <v>1648</v>
      </c>
      <c r="G1153" s="42"/>
      <c r="H1153" s="42"/>
      <c r="I1153" s="229"/>
      <c r="J1153" s="42"/>
      <c r="K1153" s="42"/>
      <c r="L1153" s="46"/>
      <c r="M1153" s="230"/>
      <c r="N1153" s="231"/>
      <c r="O1153" s="86"/>
      <c r="P1153" s="86"/>
      <c r="Q1153" s="86"/>
      <c r="R1153" s="86"/>
      <c r="S1153" s="86"/>
      <c r="T1153" s="87"/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T1153" s="19" t="s">
        <v>158</v>
      </c>
      <c r="AU1153" s="19" t="s">
        <v>78</v>
      </c>
    </row>
    <row r="1154" s="14" customFormat="1">
      <c r="A1154" s="14"/>
      <c r="B1154" s="259"/>
      <c r="C1154" s="260"/>
      <c r="D1154" s="227" t="s">
        <v>438</v>
      </c>
      <c r="E1154" s="261" t="s">
        <v>19</v>
      </c>
      <c r="F1154" s="262" t="s">
        <v>1608</v>
      </c>
      <c r="G1154" s="260"/>
      <c r="H1154" s="263">
        <v>421.60000000000002</v>
      </c>
      <c r="I1154" s="264"/>
      <c r="J1154" s="260"/>
      <c r="K1154" s="260"/>
      <c r="L1154" s="265"/>
      <c r="M1154" s="266"/>
      <c r="N1154" s="267"/>
      <c r="O1154" s="267"/>
      <c r="P1154" s="267"/>
      <c r="Q1154" s="267"/>
      <c r="R1154" s="267"/>
      <c r="S1154" s="267"/>
      <c r="T1154" s="268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9" t="s">
        <v>438</v>
      </c>
      <c r="AU1154" s="269" t="s">
        <v>78</v>
      </c>
      <c r="AV1154" s="14" t="s">
        <v>78</v>
      </c>
      <c r="AW1154" s="14" t="s">
        <v>31</v>
      </c>
      <c r="AX1154" s="14" t="s">
        <v>69</v>
      </c>
      <c r="AY1154" s="269" t="s">
        <v>149</v>
      </c>
    </row>
    <row r="1155" s="15" customFormat="1">
      <c r="A1155" s="15"/>
      <c r="B1155" s="270"/>
      <c r="C1155" s="271"/>
      <c r="D1155" s="227" t="s">
        <v>438</v>
      </c>
      <c r="E1155" s="272" t="s">
        <v>19</v>
      </c>
      <c r="F1155" s="273" t="s">
        <v>441</v>
      </c>
      <c r="G1155" s="271"/>
      <c r="H1155" s="274">
        <v>421.60000000000002</v>
      </c>
      <c r="I1155" s="275"/>
      <c r="J1155" s="271"/>
      <c r="K1155" s="271"/>
      <c r="L1155" s="276"/>
      <c r="M1155" s="277"/>
      <c r="N1155" s="278"/>
      <c r="O1155" s="278"/>
      <c r="P1155" s="278"/>
      <c r="Q1155" s="278"/>
      <c r="R1155" s="278"/>
      <c r="S1155" s="278"/>
      <c r="T1155" s="279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80" t="s">
        <v>438</v>
      </c>
      <c r="AU1155" s="280" t="s">
        <v>78</v>
      </c>
      <c r="AV1155" s="15" t="s">
        <v>166</v>
      </c>
      <c r="AW1155" s="15" t="s">
        <v>31</v>
      </c>
      <c r="AX1155" s="15" t="s">
        <v>69</v>
      </c>
      <c r="AY1155" s="280" t="s">
        <v>149</v>
      </c>
    </row>
    <row r="1156" s="16" customFormat="1">
      <c r="A1156" s="16"/>
      <c r="B1156" s="281"/>
      <c r="C1156" s="282"/>
      <c r="D1156" s="227" t="s">
        <v>438</v>
      </c>
      <c r="E1156" s="283" t="s">
        <v>19</v>
      </c>
      <c r="F1156" s="284" t="s">
        <v>446</v>
      </c>
      <c r="G1156" s="282"/>
      <c r="H1156" s="285">
        <v>421.60000000000002</v>
      </c>
      <c r="I1156" s="286"/>
      <c r="J1156" s="282"/>
      <c r="K1156" s="282"/>
      <c r="L1156" s="287"/>
      <c r="M1156" s="288"/>
      <c r="N1156" s="289"/>
      <c r="O1156" s="289"/>
      <c r="P1156" s="289"/>
      <c r="Q1156" s="289"/>
      <c r="R1156" s="289"/>
      <c r="S1156" s="289"/>
      <c r="T1156" s="290"/>
      <c r="U1156" s="16"/>
      <c r="V1156" s="16"/>
      <c r="W1156" s="16"/>
      <c r="X1156" s="16"/>
      <c r="Y1156" s="16"/>
      <c r="Z1156" s="16"/>
      <c r="AA1156" s="16"/>
      <c r="AB1156" s="16"/>
      <c r="AC1156" s="16"/>
      <c r="AD1156" s="16"/>
      <c r="AE1156" s="16"/>
      <c r="AT1156" s="291" t="s">
        <v>438</v>
      </c>
      <c r="AU1156" s="291" t="s">
        <v>78</v>
      </c>
      <c r="AV1156" s="16" t="s">
        <v>156</v>
      </c>
      <c r="AW1156" s="16" t="s">
        <v>31</v>
      </c>
      <c r="AX1156" s="16" t="s">
        <v>76</v>
      </c>
      <c r="AY1156" s="291" t="s">
        <v>149</v>
      </c>
    </row>
    <row r="1157" s="14" customFormat="1">
      <c r="A1157" s="14"/>
      <c r="B1157" s="259"/>
      <c r="C1157" s="260"/>
      <c r="D1157" s="227" t="s">
        <v>438</v>
      </c>
      <c r="E1157" s="260"/>
      <c r="F1157" s="262" t="s">
        <v>1650</v>
      </c>
      <c r="G1157" s="260"/>
      <c r="H1157" s="263">
        <v>463.75999999999999</v>
      </c>
      <c r="I1157" s="264"/>
      <c r="J1157" s="260"/>
      <c r="K1157" s="260"/>
      <c r="L1157" s="265"/>
      <c r="M1157" s="266"/>
      <c r="N1157" s="267"/>
      <c r="O1157" s="267"/>
      <c r="P1157" s="267"/>
      <c r="Q1157" s="267"/>
      <c r="R1157" s="267"/>
      <c r="S1157" s="267"/>
      <c r="T1157" s="268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69" t="s">
        <v>438</v>
      </c>
      <c r="AU1157" s="269" t="s">
        <v>78</v>
      </c>
      <c r="AV1157" s="14" t="s">
        <v>78</v>
      </c>
      <c r="AW1157" s="14" t="s">
        <v>4</v>
      </c>
      <c r="AX1157" s="14" t="s">
        <v>76</v>
      </c>
      <c r="AY1157" s="269" t="s">
        <v>149</v>
      </c>
    </row>
    <row r="1158" s="2" customFormat="1" ht="24.15" customHeight="1">
      <c r="A1158" s="40"/>
      <c r="B1158" s="41"/>
      <c r="C1158" s="214" t="s">
        <v>1651</v>
      </c>
      <c r="D1158" s="214" t="s">
        <v>151</v>
      </c>
      <c r="E1158" s="215" t="s">
        <v>1652</v>
      </c>
      <c r="F1158" s="216" t="s">
        <v>1653</v>
      </c>
      <c r="G1158" s="217" t="s">
        <v>181</v>
      </c>
      <c r="H1158" s="218">
        <v>6.6639999999999997</v>
      </c>
      <c r="I1158" s="219"/>
      <c r="J1158" s="220">
        <f>ROUND(I1158*H1158,2)</f>
        <v>0</v>
      </c>
      <c r="K1158" s="216" t="s">
        <v>161</v>
      </c>
      <c r="L1158" s="46"/>
      <c r="M1158" s="221" t="s">
        <v>19</v>
      </c>
      <c r="N1158" s="222" t="s">
        <v>40</v>
      </c>
      <c r="O1158" s="86"/>
      <c r="P1158" s="223">
        <f>O1158*H1158</f>
        <v>0</v>
      </c>
      <c r="Q1158" s="223">
        <v>0</v>
      </c>
      <c r="R1158" s="223">
        <f>Q1158*H1158</f>
        <v>0</v>
      </c>
      <c r="S1158" s="223">
        <v>0</v>
      </c>
      <c r="T1158" s="224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25" t="s">
        <v>286</v>
      </c>
      <c r="AT1158" s="225" t="s">
        <v>151</v>
      </c>
      <c r="AU1158" s="225" t="s">
        <v>78</v>
      </c>
      <c r="AY1158" s="19" t="s">
        <v>149</v>
      </c>
      <c r="BE1158" s="226">
        <f>IF(N1158="základní",J1158,0)</f>
        <v>0</v>
      </c>
      <c r="BF1158" s="226">
        <f>IF(N1158="snížená",J1158,0)</f>
        <v>0</v>
      </c>
      <c r="BG1158" s="226">
        <f>IF(N1158="zákl. přenesená",J1158,0)</f>
        <v>0</v>
      </c>
      <c r="BH1158" s="226">
        <f>IF(N1158="sníž. přenesená",J1158,0)</f>
        <v>0</v>
      </c>
      <c r="BI1158" s="226">
        <f>IF(N1158="nulová",J1158,0)</f>
        <v>0</v>
      </c>
      <c r="BJ1158" s="19" t="s">
        <v>76</v>
      </c>
      <c r="BK1158" s="226">
        <f>ROUND(I1158*H1158,2)</f>
        <v>0</v>
      </c>
      <c r="BL1158" s="19" t="s">
        <v>286</v>
      </c>
      <c r="BM1158" s="225" t="s">
        <v>1654</v>
      </c>
    </row>
    <row r="1159" s="2" customFormat="1">
      <c r="A1159" s="40"/>
      <c r="B1159" s="41"/>
      <c r="C1159" s="42"/>
      <c r="D1159" s="227" t="s">
        <v>158</v>
      </c>
      <c r="E1159" s="42"/>
      <c r="F1159" s="228" t="s">
        <v>1655</v>
      </c>
      <c r="G1159" s="42"/>
      <c r="H1159" s="42"/>
      <c r="I1159" s="229"/>
      <c r="J1159" s="42"/>
      <c r="K1159" s="42"/>
      <c r="L1159" s="46"/>
      <c r="M1159" s="230"/>
      <c r="N1159" s="231"/>
      <c r="O1159" s="86"/>
      <c r="P1159" s="86"/>
      <c r="Q1159" s="86"/>
      <c r="R1159" s="86"/>
      <c r="S1159" s="86"/>
      <c r="T1159" s="87"/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T1159" s="19" t="s">
        <v>158</v>
      </c>
      <c r="AU1159" s="19" t="s">
        <v>78</v>
      </c>
    </row>
    <row r="1160" s="2" customFormat="1">
      <c r="A1160" s="40"/>
      <c r="B1160" s="41"/>
      <c r="C1160" s="42"/>
      <c r="D1160" s="232" t="s">
        <v>164</v>
      </c>
      <c r="E1160" s="42"/>
      <c r="F1160" s="233" t="s">
        <v>1656</v>
      </c>
      <c r="G1160" s="42"/>
      <c r="H1160" s="42"/>
      <c r="I1160" s="229"/>
      <c r="J1160" s="42"/>
      <c r="K1160" s="42"/>
      <c r="L1160" s="46"/>
      <c r="M1160" s="230"/>
      <c r="N1160" s="231"/>
      <c r="O1160" s="86"/>
      <c r="P1160" s="86"/>
      <c r="Q1160" s="86"/>
      <c r="R1160" s="86"/>
      <c r="S1160" s="86"/>
      <c r="T1160" s="87"/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T1160" s="19" t="s">
        <v>164</v>
      </c>
      <c r="AU1160" s="19" t="s">
        <v>78</v>
      </c>
    </row>
    <row r="1161" s="2" customFormat="1" ht="24.15" customHeight="1">
      <c r="A1161" s="40"/>
      <c r="B1161" s="41"/>
      <c r="C1161" s="214" t="s">
        <v>1657</v>
      </c>
      <c r="D1161" s="214" t="s">
        <v>151</v>
      </c>
      <c r="E1161" s="215" t="s">
        <v>1658</v>
      </c>
      <c r="F1161" s="216" t="s">
        <v>1659</v>
      </c>
      <c r="G1161" s="217" t="s">
        <v>181</v>
      </c>
      <c r="H1161" s="218">
        <v>6.6639999999999997</v>
      </c>
      <c r="I1161" s="219"/>
      <c r="J1161" s="220">
        <f>ROUND(I1161*H1161,2)</f>
        <v>0</v>
      </c>
      <c r="K1161" s="216" t="s">
        <v>161</v>
      </c>
      <c r="L1161" s="46"/>
      <c r="M1161" s="221" t="s">
        <v>19</v>
      </c>
      <c r="N1161" s="222" t="s">
        <v>40</v>
      </c>
      <c r="O1161" s="86"/>
      <c r="P1161" s="223">
        <f>O1161*H1161</f>
        <v>0</v>
      </c>
      <c r="Q1161" s="223">
        <v>0</v>
      </c>
      <c r="R1161" s="223">
        <f>Q1161*H1161</f>
        <v>0</v>
      </c>
      <c r="S1161" s="223">
        <v>0</v>
      </c>
      <c r="T1161" s="224">
        <f>S1161*H1161</f>
        <v>0</v>
      </c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  <c r="AR1161" s="225" t="s">
        <v>286</v>
      </c>
      <c r="AT1161" s="225" t="s">
        <v>151</v>
      </c>
      <c r="AU1161" s="225" t="s">
        <v>78</v>
      </c>
      <c r="AY1161" s="19" t="s">
        <v>149</v>
      </c>
      <c r="BE1161" s="226">
        <f>IF(N1161="základní",J1161,0)</f>
        <v>0</v>
      </c>
      <c r="BF1161" s="226">
        <f>IF(N1161="snížená",J1161,0)</f>
        <v>0</v>
      </c>
      <c r="BG1161" s="226">
        <f>IF(N1161="zákl. přenesená",J1161,0)</f>
        <v>0</v>
      </c>
      <c r="BH1161" s="226">
        <f>IF(N1161="sníž. přenesená",J1161,0)</f>
        <v>0</v>
      </c>
      <c r="BI1161" s="226">
        <f>IF(N1161="nulová",J1161,0)</f>
        <v>0</v>
      </c>
      <c r="BJ1161" s="19" t="s">
        <v>76</v>
      </c>
      <c r="BK1161" s="226">
        <f>ROUND(I1161*H1161,2)</f>
        <v>0</v>
      </c>
      <c r="BL1161" s="19" t="s">
        <v>286</v>
      </c>
      <c r="BM1161" s="225" t="s">
        <v>1660</v>
      </c>
    </row>
    <row r="1162" s="2" customFormat="1">
      <c r="A1162" s="40"/>
      <c r="B1162" s="41"/>
      <c r="C1162" s="42"/>
      <c r="D1162" s="227" t="s">
        <v>158</v>
      </c>
      <c r="E1162" s="42"/>
      <c r="F1162" s="228" t="s">
        <v>1661</v>
      </c>
      <c r="G1162" s="42"/>
      <c r="H1162" s="42"/>
      <c r="I1162" s="229"/>
      <c r="J1162" s="42"/>
      <c r="K1162" s="42"/>
      <c r="L1162" s="46"/>
      <c r="M1162" s="230"/>
      <c r="N1162" s="231"/>
      <c r="O1162" s="86"/>
      <c r="P1162" s="86"/>
      <c r="Q1162" s="86"/>
      <c r="R1162" s="86"/>
      <c r="S1162" s="86"/>
      <c r="T1162" s="87"/>
      <c r="U1162" s="40"/>
      <c r="V1162" s="40"/>
      <c r="W1162" s="40"/>
      <c r="X1162" s="40"/>
      <c r="Y1162" s="40"/>
      <c r="Z1162" s="40"/>
      <c r="AA1162" s="40"/>
      <c r="AB1162" s="40"/>
      <c r="AC1162" s="40"/>
      <c r="AD1162" s="40"/>
      <c r="AE1162" s="40"/>
      <c r="AT1162" s="19" t="s">
        <v>158</v>
      </c>
      <c r="AU1162" s="19" t="s">
        <v>78</v>
      </c>
    </row>
    <row r="1163" s="2" customFormat="1">
      <c r="A1163" s="40"/>
      <c r="B1163" s="41"/>
      <c r="C1163" s="42"/>
      <c r="D1163" s="232" t="s">
        <v>164</v>
      </c>
      <c r="E1163" s="42"/>
      <c r="F1163" s="233" t="s">
        <v>1662</v>
      </c>
      <c r="G1163" s="42"/>
      <c r="H1163" s="42"/>
      <c r="I1163" s="229"/>
      <c r="J1163" s="42"/>
      <c r="K1163" s="42"/>
      <c r="L1163" s="46"/>
      <c r="M1163" s="230"/>
      <c r="N1163" s="231"/>
      <c r="O1163" s="86"/>
      <c r="P1163" s="86"/>
      <c r="Q1163" s="86"/>
      <c r="R1163" s="86"/>
      <c r="S1163" s="86"/>
      <c r="T1163" s="87"/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T1163" s="19" t="s">
        <v>164</v>
      </c>
      <c r="AU1163" s="19" t="s">
        <v>78</v>
      </c>
    </row>
    <row r="1164" s="12" customFormat="1" ht="22.8" customHeight="1">
      <c r="A1164" s="12"/>
      <c r="B1164" s="198"/>
      <c r="C1164" s="199"/>
      <c r="D1164" s="200" t="s">
        <v>68</v>
      </c>
      <c r="E1164" s="212" t="s">
        <v>1663</v>
      </c>
      <c r="F1164" s="212" t="s">
        <v>1664</v>
      </c>
      <c r="G1164" s="199"/>
      <c r="H1164" s="199"/>
      <c r="I1164" s="202"/>
      <c r="J1164" s="213">
        <f>BK1164</f>
        <v>0</v>
      </c>
      <c r="K1164" s="199"/>
      <c r="L1164" s="204"/>
      <c r="M1164" s="205"/>
      <c r="N1164" s="206"/>
      <c r="O1164" s="206"/>
      <c r="P1164" s="207">
        <f>SUM(P1165:P1213)</f>
        <v>0</v>
      </c>
      <c r="Q1164" s="206"/>
      <c r="R1164" s="207">
        <f>SUM(R1165:R1213)</f>
        <v>0.21100000000000002</v>
      </c>
      <c r="S1164" s="206"/>
      <c r="T1164" s="208">
        <f>SUM(T1165:T1213)</f>
        <v>0.10760400000000001</v>
      </c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R1164" s="209" t="s">
        <v>78</v>
      </c>
      <c r="AT1164" s="210" t="s">
        <v>68</v>
      </c>
      <c r="AU1164" s="210" t="s">
        <v>76</v>
      </c>
      <c r="AY1164" s="209" t="s">
        <v>149</v>
      </c>
      <c r="BK1164" s="211">
        <f>SUM(BK1165:BK1213)</f>
        <v>0</v>
      </c>
    </row>
    <row r="1165" s="2" customFormat="1" ht="37.8" customHeight="1">
      <c r="A1165" s="40"/>
      <c r="B1165" s="41"/>
      <c r="C1165" s="214" t="s">
        <v>1665</v>
      </c>
      <c r="D1165" s="214" t="s">
        <v>151</v>
      </c>
      <c r="E1165" s="215" t="s">
        <v>1666</v>
      </c>
      <c r="F1165" s="216" t="s">
        <v>1667</v>
      </c>
      <c r="G1165" s="217" t="s">
        <v>238</v>
      </c>
      <c r="H1165" s="218">
        <v>1</v>
      </c>
      <c r="I1165" s="219"/>
      <c r="J1165" s="220">
        <f>ROUND(I1165*H1165,2)</f>
        <v>0</v>
      </c>
      <c r="K1165" s="216" t="s">
        <v>155</v>
      </c>
      <c r="L1165" s="46"/>
      <c r="M1165" s="221" t="s">
        <v>19</v>
      </c>
      <c r="N1165" s="222" t="s">
        <v>40</v>
      </c>
      <c r="O1165" s="86"/>
      <c r="P1165" s="223">
        <f>O1165*H1165</f>
        <v>0</v>
      </c>
      <c r="Q1165" s="223">
        <v>0.080000000000000002</v>
      </c>
      <c r="R1165" s="223">
        <f>Q1165*H1165</f>
        <v>0.080000000000000002</v>
      </c>
      <c r="S1165" s="223">
        <v>0</v>
      </c>
      <c r="T1165" s="224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25" t="s">
        <v>156</v>
      </c>
      <c r="AT1165" s="225" t="s">
        <v>151</v>
      </c>
      <c r="AU1165" s="225" t="s">
        <v>78</v>
      </c>
      <c r="AY1165" s="19" t="s">
        <v>149</v>
      </c>
      <c r="BE1165" s="226">
        <f>IF(N1165="základní",J1165,0)</f>
        <v>0</v>
      </c>
      <c r="BF1165" s="226">
        <f>IF(N1165="snížená",J1165,0)</f>
        <v>0</v>
      </c>
      <c r="BG1165" s="226">
        <f>IF(N1165="zákl. přenesená",J1165,0)</f>
        <v>0</v>
      </c>
      <c r="BH1165" s="226">
        <f>IF(N1165="sníž. přenesená",J1165,0)</f>
        <v>0</v>
      </c>
      <c r="BI1165" s="226">
        <f>IF(N1165="nulová",J1165,0)</f>
        <v>0</v>
      </c>
      <c r="BJ1165" s="19" t="s">
        <v>76</v>
      </c>
      <c r="BK1165" s="226">
        <f>ROUND(I1165*H1165,2)</f>
        <v>0</v>
      </c>
      <c r="BL1165" s="19" t="s">
        <v>156</v>
      </c>
      <c r="BM1165" s="225" t="s">
        <v>1668</v>
      </c>
    </row>
    <row r="1166" s="2" customFormat="1">
      <c r="A1166" s="40"/>
      <c r="B1166" s="41"/>
      <c r="C1166" s="42"/>
      <c r="D1166" s="227" t="s">
        <v>158</v>
      </c>
      <c r="E1166" s="42"/>
      <c r="F1166" s="228" t="s">
        <v>1667</v>
      </c>
      <c r="G1166" s="42"/>
      <c r="H1166" s="42"/>
      <c r="I1166" s="229"/>
      <c r="J1166" s="42"/>
      <c r="K1166" s="42"/>
      <c r="L1166" s="46"/>
      <c r="M1166" s="230"/>
      <c r="N1166" s="231"/>
      <c r="O1166" s="86"/>
      <c r="P1166" s="86"/>
      <c r="Q1166" s="86"/>
      <c r="R1166" s="86"/>
      <c r="S1166" s="86"/>
      <c r="T1166" s="87"/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T1166" s="19" t="s">
        <v>158</v>
      </c>
      <c r="AU1166" s="19" t="s">
        <v>78</v>
      </c>
    </row>
    <row r="1167" s="14" customFormat="1">
      <c r="A1167" s="14"/>
      <c r="B1167" s="259"/>
      <c r="C1167" s="260"/>
      <c r="D1167" s="227" t="s">
        <v>438</v>
      </c>
      <c r="E1167" s="261" t="s">
        <v>19</v>
      </c>
      <c r="F1167" s="262" t="s">
        <v>1669</v>
      </c>
      <c r="G1167" s="260"/>
      <c r="H1167" s="263">
        <v>1</v>
      </c>
      <c r="I1167" s="264"/>
      <c r="J1167" s="260"/>
      <c r="K1167" s="260"/>
      <c r="L1167" s="265"/>
      <c r="M1167" s="266"/>
      <c r="N1167" s="267"/>
      <c r="O1167" s="267"/>
      <c r="P1167" s="267"/>
      <c r="Q1167" s="267"/>
      <c r="R1167" s="267"/>
      <c r="S1167" s="267"/>
      <c r="T1167" s="268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69" t="s">
        <v>438</v>
      </c>
      <c r="AU1167" s="269" t="s">
        <v>78</v>
      </c>
      <c r="AV1167" s="14" t="s">
        <v>78</v>
      </c>
      <c r="AW1167" s="14" t="s">
        <v>31</v>
      </c>
      <c r="AX1167" s="14" t="s">
        <v>69</v>
      </c>
      <c r="AY1167" s="269" t="s">
        <v>149</v>
      </c>
    </row>
    <row r="1168" s="15" customFormat="1">
      <c r="A1168" s="15"/>
      <c r="B1168" s="270"/>
      <c r="C1168" s="271"/>
      <c r="D1168" s="227" t="s">
        <v>438</v>
      </c>
      <c r="E1168" s="272" t="s">
        <v>19</v>
      </c>
      <c r="F1168" s="273" t="s">
        <v>441</v>
      </c>
      <c r="G1168" s="271"/>
      <c r="H1168" s="274">
        <v>1</v>
      </c>
      <c r="I1168" s="275"/>
      <c r="J1168" s="271"/>
      <c r="K1168" s="271"/>
      <c r="L1168" s="276"/>
      <c r="M1168" s="277"/>
      <c r="N1168" s="278"/>
      <c r="O1168" s="278"/>
      <c r="P1168" s="278"/>
      <c r="Q1168" s="278"/>
      <c r="R1168" s="278"/>
      <c r="S1168" s="278"/>
      <c r="T1168" s="279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80" t="s">
        <v>438</v>
      </c>
      <c r="AU1168" s="280" t="s">
        <v>78</v>
      </c>
      <c r="AV1168" s="15" t="s">
        <v>166</v>
      </c>
      <c r="AW1168" s="15" t="s">
        <v>31</v>
      </c>
      <c r="AX1168" s="15" t="s">
        <v>76</v>
      </c>
      <c r="AY1168" s="280" t="s">
        <v>149</v>
      </c>
    </row>
    <row r="1169" s="2" customFormat="1" ht="44.25" customHeight="1">
      <c r="A1169" s="40"/>
      <c r="B1169" s="41"/>
      <c r="C1169" s="214" t="s">
        <v>1670</v>
      </c>
      <c r="D1169" s="214" t="s">
        <v>151</v>
      </c>
      <c r="E1169" s="215" t="s">
        <v>1671</v>
      </c>
      <c r="F1169" s="216" t="s">
        <v>1672</v>
      </c>
      <c r="G1169" s="217" t="s">
        <v>238</v>
      </c>
      <c r="H1169" s="218">
        <v>1</v>
      </c>
      <c r="I1169" s="219"/>
      <c r="J1169" s="220">
        <f>ROUND(I1169*H1169,2)</f>
        <v>0</v>
      </c>
      <c r="K1169" s="216" t="s">
        <v>155</v>
      </c>
      <c r="L1169" s="46"/>
      <c r="M1169" s="221" t="s">
        <v>19</v>
      </c>
      <c r="N1169" s="222" t="s">
        <v>40</v>
      </c>
      <c r="O1169" s="86"/>
      <c r="P1169" s="223">
        <f>O1169*H1169</f>
        <v>0</v>
      </c>
      <c r="Q1169" s="223">
        <v>0.029999999999999999</v>
      </c>
      <c r="R1169" s="223">
        <f>Q1169*H1169</f>
        <v>0.029999999999999999</v>
      </c>
      <c r="S1169" s="223">
        <v>0</v>
      </c>
      <c r="T1169" s="224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25" t="s">
        <v>156</v>
      </c>
      <c r="AT1169" s="225" t="s">
        <v>151</v>
      </c>
      <c r="AU1169" s="225" t="s">
        <v>78</v>
      </c>
      <c r="AY1169" s="19" t="s">
        <v>149</v>
      </c>
      <c r="BE1169" s="226">
        <f>IF(N1169="základní",J1169,0)</f>
        <v>0</v>
      </c>
      <c r="BF1169" s="226">
        <f>IF(N1169="snížená",J1169,0)</f>
        <v>0</v>
      </c>
      <c r="BG1169" s="226">
        <f>IF(N1169="zákl. přenesená",J1169,0)</f>
        <v>0</v>
      </c>
      <c r="BH1169" s="226">
        <f>IF(N1169="sníž. přenesená",J1169,0)</f>
        <v>0</v>
      </c>
      <c r="BI1169" s="226">
        <f>IF(N1169="nulová",J1169,0)</f>
        <v>0</v>
      </c>
      <c r="BJ1169" s="19" t="s">
        <v>76</v>
      </c>
      <c r="BK1169" s="226">
        <f>ROUND(I1169*H1169,2)</f>
        <v>0</v>
      </c>
      <c r="BL1169" s="19" t="s">
        <v>156</v>
      </c>
      <c r="BM1169" s="225" t="s">
        <v>1673</v>
      </c>
    </row>
    <row r="1170" s="2" customFormat="1">
      <c r="A1170" s="40"/>
      <c r="B1170" s="41"/>
      <c r="C1170" s="42"/>
      <c r="D1170" s="227" t="s">
        <v>158</v>
      </c>
      <c r="E1170" s="42"/>
      <c r="F1170" s="228" t="s">
        <v>1672</v>
      </c>
      <c r="G1170" s="42"/>
      <c r="H1170" s="42"/>
      <c r="I1170" s="229"/>
      <c r="J1170" s="42"/>
      <c r="K1170" s="42"/>
      <c r="L1170" s="46"/>
      <c r="M1170" s="230"/>
      <c r="N1170" s="231"/>
      <c r="O1170" s="86"/>
      <c r="P1170" s="86"/>
      <c r="Q1170" s="86"/>
      <c r="R1170" s="86"/>
      <c r="S1170" s="86"/>
      <c r="T1170" s="87"/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T1170" s="19" t="s">
        <v>158</v>
      </c>
      <c r="AU1170" s="19" t="s">
        <v>78</v>
      </c>
    </row>
    <row r="1171" s="14" customFormat="1">
      <c r="A1171" s="14"/>
      <c r="B1171" s="259"/>
      <c r="C1171" s="260"/>
      <c r="D1171" s="227" t="s">
        <v>438</v>
      </c>
      <c r="E1171" s="261" t="s">
        <v>19</v>
      </c>
      <c r="F1171" s="262" t="s">
        <v>1674</v>
      </c>
      <c r="G1171" s="260"/>
      <c r="H1171" s="263">
        <v>1</v>
      </c>
      <c r="I1171" s="264"/>
      <c r="J1171" s="260"/>
      <c r="K1171" s="260"/>
      <c r="L1171" s="265"/>
      <c r="M1171" s="266"/>
      <c r="N1171" s="267"/>
      <c r="O1171" s="267"/>
      <c r="P1171" s="267"/>
      <c r="Q1171" s="267"/>
      <c r="R1171" s="267"/>
      <c r="S1171" s="267"/>
      <c r="T1171" s="268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9" t="s">
        <v>438</v>
      </c>
      <c r="AU1171" s="269" t="s">
        <v>78</v>
      </c>
      <c r="AV1171" s="14" t="s">
        <v>78</v>
      </c>
      <c r="AW1171" s="14" t="s">
        <v>31</v>
      </c>
      <c r="AX1171" s="14" t="s">
        <v>69</v>
      </c>
      <c r="AY1171" s="269" t="s">
        <v>149</v>
      </c>
    </row>
    <row r="1172" s="15" customFormat="1">
      <c r="A1172" s="15"/>
      <c r="B1172" s="270"/>
      <c r="C1172" s="271"/>
      <c r="D1172" s="227" t="s">
        <v>438</v>
      </c>
      <c r="E1172" s="272" t="s">
        <v>19</v>
      </c>
      <c r="F1172" s="273" t="s">
        <v>441</v>
      </c>
      <c r="G1172" s="271"/>
      <c r="H1172" s="274">
        <v>1</v>
      </c>
      <c r="I1172" s="275"/>
      <c r="J1172" s="271"/>
      <c r="K1172" s="271"/>
      <c r="L1172" s="276"/>
      <c r="M1172" s="277"/>
      <c r="N1172" s="278"/>
      <c r="O1172" s="278"/>
      <c r="P1172" s="278"/>
      <c r="Q1172" s="278"/>
      <c r="R1172" s="278"/>
      <c r="S1172" s="278"/>
      <c r="T1172" s="279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80" t="s">
        <v>438</v>
      </c>
      <c r="AU1172" s="280" t="s">
        <v>78</v>
      </c>
      <c r="AV1172" s="15" t="s">
        <v>166</v>
      </c>
      <c r="AW1172" s="15" t="s">
        <v>31</v>
      </c>
      <c r="AX1172" s="15" t="s">
        <v>76</v>
      </c>
      <c r="AY1172" s="280" t="s">
        <v>149</v>
      </c>
    </row>
    <row r="1173" s="2" customFormat="1" ht="37.8" customHeight="1">
      <c r="A1173" s="40"/>
      <c r="B1173" s="41"/>
      <c r="C1173" s="214" t="s">
        <v>1675</v>
      </c>
      <c r="D1173" s="214" t="s">
        <v>151</v>
      </c>
      <c r="E1173" s="215" t="s">
        <v>1676</v>
      </c>
      <c r="F1173" s="216" t="s">
        <v>1677</v>
      </c>
      <c r="G1173" s="217" t="s">
        <v>338</v>
      </c>
      <c r="H1173" s="218">
        <v>2</v>
      </c>
      <c r="I1173" s="219"/>
      <c r="J1173" s="220">
        <f>ROUND(I1173*H1173,2)</f>
        <v>0</v>
      </c>
      <c r="K1173" s="216" t="s">
        <v>155</v>
      </c>
      <c r="L1173" s="46"/>
      <c r="M1173" s="221" t="s">
        <v>19</v>
      </c>
      <c r="N1173" s="222" t="s">
        <v>40</v>
      </c>
      <c r="O1173" s="86"/>
      <c r="P1173" s="223">
        <f>O1173*H1173</f>
        <v>0</v>
      </c>
      <c r="Q1173" s="223">
        <v>0</v>
      </c>
      <c r="R1173" s="223">
        <f>Q1173*H1173</f>
        <v>0</v>
      </c>
      <c r="S1173" s="223">
        <v>0</v>
      </c>
      <c r="T1173" s="224">
        <f>S1173*H1173</f>
        <v>0</v>
      </c>
      <c r="U1173" s="40"/>
      <c r="V1173" s="40"/>
      <c r="W1173" s="40"/>
      <c r="X1173" s="40"/>
      <c r="Y1173" s="40"/>
      <c r="Z1173" s="40"/>
      <c r="AA1173" s="40"/>
      <c r="AB1173" s="40"/>
      <c r="AC1173" s="40"/>
      <c r="AD1173" s="40"/>
      <c r="AE1173" s="40"/>
      <c r="AR1173" s="225" t="s">
        <v>544</v>
      </c>
      <c r="AT1173" s="225" t="s">
        <v>151</v>
      </c>
      <c r="AU1173" s="225" t="s">
        <v>78</v>
      </c>
      <c r="AY1173" s="19" t="s">
        <v>149</v>
      </c>
      <c r="BE1173" s="226">
        <f>IF(N1173="základní",J1173,0)</f>
        <v>0</v>
      </c>
      <c r="BF1173" s="226">
        <f>IF(N1173="snížená",J1173,0)</f>
        <v>0</v>
      </c>
      <c r="BG1173" s="226">
        <f>IF(N1173="zákl. přenesená",J1173,0)</f>
        <v>0</v>
      </c>
      <c r="BH1173" s="226">
        <f>IF(N1173="sníž. přenesená",J1173,0)</f>
        <v>0</v>
      </c>
      <c r="BI1173" s="226">
        <f>IF(N1173="nulová",J1173,0)</f>
        <v>0</v>
      </c>
      <c r="BJ1173" s="19" t="s">
        <v>76</v>
      </c>
      <c r="BK1173" s="226">
        <f>ROUND(I1173*H1173,2)</f>
        <v>0</v>
      </c>
      <c r="BL1173" s="19" t="s">
        <v>544</v>
      </c>
      <c r="BM1173" s="225" t="s">
        <v>1678</v>
      </c>
    </row>
    <row r="1174" s="2" customFormat="1">
      <c r="A1174" s="40"/>
      <c r="B1174" s="41"/>
      <c r="C1174" s="42"/>
      <c r="D1174" s="227" t="s">
        <v>158</v>
      </c>
      <c r="E1174" s="42"/>
      <c r="F1174" s="228" t="s">
        <v>1677</v>
      </c>
      <c r="G1174" s="42"/>
      <c r="H1174" s="42"/>
      <c r="I1174" s="229"/>
      <c r="J1174" s="42"/>
      <c r="K1174" s="42"/>
      <c r="L1174" s="46"/>
      <c r="M1174" s="230"/>
      <c r="N1174" s="231"/>
      <c r="O1174" s="86"/>
      <c r="P1174" s="86"/>
      <c r="Q1174" s="86"/>
      <c r="R1174" s="86"/>
      <c r="S1174" s="86"/>
      <c r="T1174" s="87"/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T1174" s="19" t="s">
        <v>158</v>
      </c>
      <c r="AU1174" s="19" t="s">
        <v>78</v>
      </c>
    </row>
    <row r="1175" s="14" customFormat="1">
      <c r="A1175" s="14"/>
      <c r="B1175" s="259"/>
      <c r="C1175" s="260"/>
      <c r="D1175" s="227" t="s">
        <v>438</v>
      </c>
      <c r="E1175" s="261" t="s">
        <v>19</v>
      </c>
      <c r="F1175" s="262" t="s">
        <v>1679</v>
      </c>
      <c r="G1175" s="260"/>
      <c r="H1175" s="263">
        <v>2</v>
      </c>
      <c r="I1175" s="264"/>
      <c r="J1175" s="260"/>
      <c r="K1175" s="260"/>
      <c r="L1175" s="265"/>
      <c r="M1175" s="266"/>
      <c r="N1175" s="267"/>
      <c r="O1175" s="267"/>
      <c r="P1175" s="267"/>
      <c r="Q1175" s="267"/>
      <c r="R1175" s="267"/>
      <c r="S1175" s="267"/>
      <c r="T1175" s="268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9" t="s">
        <v>438</v>
      </c>
      <c r="AU1175" s="269" t="s">
        <v>78</v>
      </c>
      <c r="AV1175" s="14" t="s">
        <v>78</v>
      </c>
      <c r="AW1175" s="14" t="s">
        <v>31</v>
      </c>
      <c r="AX1175" s="14" t="s">
        <v>69</v>
      </c>
      <c r="AY1175" s="269" t="s">
        <v>149</v>
      </c>
    </row>
    <row r="1176" s="15" customFormat="1">
      <c r="A1176" s="15"/>
      <c r="B1176" s="270"/>
      <c r="C1176" s="271"/>
      <c r="D1176" s="227" t="s">
        <v>438</v>
      </c>
      <c r="E1176" s="272" t="s">
        <v>19</v>
      </c>
      <c r="F1176" s="273" t="s">
        <v>441</v>
      </c>
      <c r="G1176" s="271"/>
      <c r="H1176" s="274">
        <v>2</v>
      </c>
      <c r="I1176" s="275"/>
      <c r="J1176" s="271"/>
      <c r="K1176" s="271"/>
      <c r="L1176" s="276"/>
      <c r="M1176" s="277"/>
      <c r="N1176" s="278"/>
      <c r="O1176" s="278"/>
      <c r="P1176" s="278"/>
      <c r="Q1176" s="278"/>
      <c r="R1176" s="278"/>
      <c r="S1176" s="278"/>
      <c r="T1176" s="279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80" t="s">
        <v>438</v>
      </c>
      <c r="AU1176" s="280" t="s">
        <v>78</v>
      </c>
      <c r="AV1176" s="15" t="s">
        <v>166</v>
      </c>
      <c r="AW1176" s="15" t="s">
        <v>31</v>
      </c>
      <c r="AX1176" s="15" t="s">
        <v>76</v>
      </c>
      <c r="AY1176" s="280" t="s">
        <v>149</v>
      </c>
    </row>
    <row r="1177" s="2" customFormat="1" ht="21.75" customHeight="1">
      <c r="A1177" s="40"/>
      <c r="B1177" s="41"/>
      <c r="C1177" s="214" t="s">
        <v>1680</v>
      </c>
      <c r="D1177" s="214" t="s">
        <v>151</v>
      </c>
      <c r="E1177" s="215" t="s">
        <v>1681</v>
      </c>
      <c r="F1177" s="216" t="s">
        <v>1682</v>
      </c>
      <c r="G1177" s="217" t="s">
        <v>320</v>
      </c>
      <c r="H1177" s="218">
        <v>9.8000000000000007</v>
      </c>
      <c r="I1177" s="219"/>
      <c r="J1177" s="220">
        <f>ROUND(I1177*H1177,2)</f>
        <v>0</v>
      </c>
      <c r="K1177" s="216" t="s">
        <v>161</v>
      </c>
      <c r="L1177" s="46"/>
      <c r="M1177" s="221" t="s">
        <v>19</v>
      </c>
      <c r="N1177" s="222" t="s">
        <v>40</v>
      </c>
      <c r="O1177" s="86"/>
      <c r="P1177" s="223">
        <f>O1177*H1177</f>
        <v>0</v>
      </c>
      <c r="Q1177" s="223">
        <v>0</v>
      </c>
      <c r="R1177" s="223">
        <f>Q1177*H1177</f>
        <v>0</v>
      </c>
      <c r="S1177" s="223">
        <v>0.01098</v>
      </c>
      <c r="T1177" s="224">
        <f>S1177*H1177</f>
        <v>0.10760400000000001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25" t="s">
        <v>286</v>
      </c>
      <c r="AT1177" s="225" t="s">
        <v>151</v>
      </c>
      <c r="AU1177" s="225" t="s">
        <v>78</v>
      </c>
      <c r="AY1177" s="19" t="s">
        <v>149</v>
      </c>
      <c r="BE1177" s="226">
        <f>IF(N1177="základní",J1177,0)</f>
        <v>0</v>
      </c>
      <c r="BF1177" s="226">
        <f>IF(N1177="snížená",J1177,0)</f>
        <v>0</v>
      </c>
      <c r="BG1177" s="226">
        <f>IF(N1177="zákl. přenesená",J1177,0)</f>
        <v>0</v>
      </c>
      <c r="BH1177" s="226">
        <f>IF(N1177="sníž. přenesená",J1177,0)</f>
        <v>0</v>
      </c>
      <c r="BI1177" s="226">
        <f>IF(N1177="nulová",J1177,0)</f>
        <v>0</v>
      </c>
      <c r="BJ1177" s="19" t="s">
        <v>76</v>
      </c>
      <c r="BK1177" s="226">
        <f>ROUND(I1177*H1177,2)</f>
        <v>0</v>
      </c>
      <c r="BL1177" s="19" t="s">
        <v>286</v>
      </c>
      <c r="BM1177" s="225" t="s">
        <v>1683</v>
      </c>
    </row>
    <row r="1178" s="2" customFormat="1">
      <c r="A1178" s="40"/>
      <c r="B1178" s="41"/>
      <c r="C1178" s="42"/>
      <c r="D1178" s="227" t="s">
        <v>158</v>
      </c>
      <c r="E1178" s="42"/>
      <c r="F1178" s="228" t="s">
        <v>1684</v>
      </c>
      <c r="G1178" s="42"/>
      <c r="H1178" s="42"/>
      <c r="I1178" s="229"/>
      <c r="J1178" s="42"/>
      <c r="K1178" s="42"/>
      <c r="L1178" s="46"/>
      <c r="M1178" s="230"/>
      <c r="N1178" s="231"/>
      <c r="O1178" s="86"/>
      <c r="P1178" s="86"/>
      <c r="Q1178" s="86"/>
      <c r="R1178" s="86"/>
      <c r="S1178" s="86"/>
      <c r="T1178" s="87"/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T1178" s="19" t="s">
        <v>158</v>
      </c>
      <c r="AU1178" s="19" t="s">
        <v>78</v>
      </c>
    </row>
    <row r="1179" s="2" customFormat="1">
      <c r="A1179" s="40"/>
      <c r="B1179" s="41"/>
      <c r="C1179" s="42"/>
      <c r="D1179" s="232" t="s">
        <v>164</v>
      </c>
      <c r="E1179" s="42"/>
      <c r="F1179" s="233" t="s">
        <v>1685</v>
      </c>
      <c r="G1179" s="42"/>
      <c r="H1179" s="42"/>
      <c r="I1179" s="229"/>
      <c r="J1179" s="42"/>
      <c r="K1179" s="42"/>
      <c r="L1179" s="46"/>
      <c r="M1179" s="230"/>
      <c r="N1179" s="231"/>
      <c r="O1179" s="86"/>
      <c r="P1179" s="86"/>
      <c r="Q1179" s="86"/>
      <c r="R1179" s="86"/>
      <c r="S1179" s="86"/>
      <c r="T1179" s="87"/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T1179" s="19" t="s">
        <v>164</v>
      </c>
      <c r="AU1179" s="19" t="s">
        <v>78</v>
      </c>
    </row>
    <row r="1180" s="14" customFormat="1">
      <c r="A1180" s="14"/>
      <c r="B1180" s="259"/>
      <c r="C1180" s="260"/>
      <c r="D1180" s="227" t="s">
        <v>438</v>
      </c>
      <c r="E1180" s="261" t="s">
        <v>19</v>
      </c>
      <c r="F1180" s="262" t="s">
        <v>783</v>
      </c>
      <c r="G1180" s="260"/>
      <c r="H1180" s="263">
        <v>9.8000000000000007</v>
      </c>
      <c r="I1180" s="264"/>
      <c r="J1180" s="260"/>
      <c r="K1180" s="260"/>
      <c r="L1180" s="265"/>
      <c r="M1180" s="266"/>
      <c r="N1180" s="267"/>
      <c r="O1180" s="267"/>
      <c r="P1180" s="267"/>
      <c r="Q1180" s="267"/>
      <c r="R1180" s="267"/>
      <c r="S1180" s="267"/>
      <c r="T1180" s="268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69" t="s">
        <v>438</v>
      </c>
      <c r="AU1180" s="269" t="s">
        <v>78</v>
      </c>
      <c r="AV1180" s="14" t="s">
        <v>78</v>
      </c>
      <c r="AW1180" s="14" t="s">
        <v>31</v>
      </c>
      <c r="AX1180" s="14" t="s">
        <v>69</v>
      </c>
      <c r="AY1180" s="269" t="s">
        <v>149</v>
      </c>
    </row>
    <row r="1181" s="15" customFormat="1">
      <c r="A1181" s="15"/>
      <c r="B1181" s="270"/>
      <c r="C1181" s="271"/>
      <c r="D1181" s="227" t="s">
        <v>438</v>
      </c>
      <c r="E1181" s="272" t="s">
        <v>19</v>
      </c>
      <c r="F1181" s="273" t="s">
        <v>441</v>
      </c>
      <c r="G1181" s="271"/>
      <c r="H1181" s="274">
        <v>9.8000000000000007</v>
      </c>
      <c r="I1181" s="275"/>
      <c r="J1181" s="271"/>
      <c r="K1181" s="271"/>
      <c r="L1181" s="276"/>
      <c r="M1181" s="277"/>
      <c r="N1181" s="278"/>
      <c r="O1181" s="278"/>
      <c r="P1181" s="278"/>
      <c r="Q1181" s="278"/>
      <c r="R1181" s="278"/>
      <c r="S1181" s="278"/>
      <c r="T1181" s="279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80" t="s">
        <v>438</v>
      </c>
      <c r="AU1181" s="280" t="s">
        <v>78</v>
      </c>
      <c r="AV1181" s="15" t="s">
        <v>166</v>
      </c>
      <c r="AW1181" s="15" t="s">
        <v>31</v>
      </c>
      <c r="AX1181" s="15" t="s">
        <v>76</v>
      </c>
      <c r="AY1181" s="280" t="s">
        <v>149</v>
      </c>
    </row>
    <row r="1182" s="2" customFormat="1" ht="24.15" customHeight="1">
      <c r="A1182" s="40"/>
      <c r="B1182" s="41"/>
      <c r="C1182" s="214" t="s">
        <v>1686</v>
      </c>
      <c r="D1182" s="214" t="s">
        <v>151</v>
      </c>
      <c r="E1182" s="215" t="s">
        <v>1687</v>
      </c>
      <c r="F1182" s="216" t="s">
        <v>1688</v>
      </c>
      <c r="G1182" s="217" t="s">
        <v>238</v>
      </c>
      <c r="H1182" s="218">
        <v>4</v>
      </c>
      <c r="I1182" s="219"/>
      <c r="J1182" s="220">
        <f>ROUND(I1182*H1182,2)</f>
        <v>0</v>
      </c>
      <c r="K1182" s="216" t="s">
        <v>161</v>
      </c>
      <c r="L1182" s="46"/>
      <c r="M1182" s="221" t="s">
        <v>19</v>
      </c>
      <c r="N1182" s="222" t="s">
        <v>40</v>
      </c>
      <c r="O1182" s="86"/>
      <c r="P1182" s="223">
        <f>O1182*H1182</f>
        <v>0</v>
      </c>
      <c r="Q1182" s="223">
        <v>0</v>
      </c>
      <c r="R1182" s="223">
        <f>Q1182*H1182</f>
        <v>0</v>
      </c>
      <c r="S1182" s="223">
        <v>0</v>
      </c>
      <c r="T1182" s="224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25" t="s">
        <v>286</v>
      </c>
      <c r="AT1182" s="225" t="s">
        <v>151</v>
      </c>
      <c r="AU1182" s="225" t="s">
        <v>78</v>
      </c>
      <c r="AY1182" s="19" t="s">
        <v>149</v>
      </c>
      <c r="BE1182" s="226">
        <f>IF(N1182="základní",J1182,0)</f>
        <v>0</v>
      </c>
      <c r="BF1182" s="226">
        <f>IF(N1182="snížená",J1182,0)</f>
        <v>0</v>
      </c>
      <c r="BG1182" s="226">
        <f>IF(N1182="zákl. přenesená",J1182,0)</f>
        <v>0</v>
      </c>
      <c r="BH1182" s="226">
        <f>IF(N1182="sníž. přenesená",J1182,0)</f>
        <v>0</v>
      </c>
      <c r="BI1182" s="226">
        <f>IF(N1182="nulová",J1182,0)</f>
        <v>0</v>
      </c>
      <c r="BJ1182" s="19" t="s">
        <v>76</v>
      </c>
      <c r="BK1182" s="226">
        <f>ROUND(I1182*H1182,2)</f>
        <v>0</v>
      </c>
      <c r="BL1182" s="19" t="s">
        <v>286</v>
      </c>
      <c r="BM1182" s="225" t="s">
        <v>1689</v>
      </c>
    </row>
    <row r="1183" s="2" customFormat="1">
      <c r="A1183" s="40"/>
      <c r="B1183" s="41"/>
      <c r="C1183" s="42"/>
      <c r="D1183" s="227" t="s">
        <v>158</v>
      </c>
      <c r="E1183" s="42"/>
      <c r="F1183" s="228" t="s">
        <v>1690</v>
      </c>
      <c r="G1183" s="42"/>
      <c r="H1183" s="42"/>
      <c r="I1183" s="229"/>
      <c r="J1183" s="42"/>
      <c r="K1183" s="42"/>
      <c r="L1183" s="46"/>
      <c r="M1183" s="230"/>
      <c r="N1183" s="231"/>
      <c r="O1183" s="86"/>
      <c r="P1183" s="86"/>
      <c r="Q1183" s="86"/>
      <c r="R1183" s="86"/>
      <c r="S1183" s="86"/>
      <c r="T1183" s="87"/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T1183" s="19" t="s">
        <v>158</v>
      </c>
      <c r="AU1183" s="19" t="s">
        <v>78</v>
      </c>
    </row>
    <row r="1184" s="2" customFormat="1">
      <c r="A1184" s="40"/>
      <c r="B1184" s="41"/>
      <c r="C1184" s="42"/>
      <c r="D1184" s="232" t="s">
        <v>164</v>
      </c>
      <c r="E1184" s="42"/>
      <c r="F1184" s="233" t="s">
        <v>1691</v>
      </c>
      <c r="G1184" s="42"/>
      <c r="H1184" s="42"/>
      <c r="I1184" s="229"/>
      <c r="J1184" s="42"/>
      <c r="K1184" s="42"/>
      <c r="L1184" s="46"/>
      <c r="M1184" s="230"/>
      <c r="N1184" s="231"/>
      <c r="O1184" s="86"/>
      <c r="P1184" s="86"/>
      <c r="Q1184" s="86"/>
      <c r="R1184" s="86"/>
      <c r="S1184" s="86"/>
      <c r="T1184" s="87"/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T1184" s="19" t="s">
        <v>164</v>
      </c>
      <c r="AU1184" s="19" t="s">
        <v>78</v>
      </c>
    </row>
    <row r="1185" s="14" customFormat="1">
      <c r="A1185" s="14"/>
      <c r="B1185" s="259"/>
      <c r="C1185" s="260"/>
      <c r="D1185" s="227" t="s">
        <v>438</v>
      </c>
      <c r="E1185" s="261" t="s">
        <v>19</v>
      </c>
      <c r="F1185" s="262" t="s">
        <v>1692</v>
      </c>
      <c r="G1185" s="260"/>
      <c r="H1185" s="263">
        <v>3</v>
      </c>
      <c r="I1185" s="264"/>
      <c r="J1185" s="260"/>
      <c r="K1185" s="260"/>
      <c r="L1185" s="265"/>
      <c r="M1185" s="266"/>
      <c r="N1185" s="267"/>
      <c r="O1185" s="267"/>
      <c r="P1185" s="267"/>
      <c r="Q1185" s="267"/>
      <c r="R1185" s="267"/>
      <c r="S1185" s="267"/>
      <c r="T1185" s="268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9" t="s">
        <v>438</v>
      </c>
      <c r="AU1185" s="269" t="s">
        <v>78</v>
      </c>
      <c r="AV1185" s="14" t="s">
        <v>78</v>
      </c>
      <c r="AW1185" s="14" t="s">
        <v>31</v>
      </c>
      <c r="AX1185" s="14" t="s">
        <v>69</v>
      </c>
      <c r="AY1185" s="269" t="s">
        <v>149</v>
      </c>
    </row>
    <row r="1186" s="15" customFormat="1">
      <c r="A1186" s="15"/>
      <c r="B1186" s="270"/>
      <c r="C1186" s="271"/>
      <c r="D1186" s="227" t="s">
        <v>438</v>
      </c>
      <c r="E1186" s="272" t="s">
        <v>19</v>
      </c>
      <c r="F1186" s="273" t="s">
        <v>441</v>
      </c>
      <c r="G1186" s="271"/>
      <c r="H1186" s="274">
        <v>3</v>
      </c>
      <c r="I1186" s="275"/>
      <c r="J1186" s="271"/>
      <c r="K1186" s="271"/>
      <c r="L1186" s="276"/>
      <c r="M1186" s="277"/>
      <c r="N1186" s="278"/>
      <c r="O1186" s="278"/>
      <c r="P1186" s="278"/>
      <c r="Q1186" s="278"/>
      <c r="R1186" s="278"/>
      <c r="S1186" s="278"/>
      <c r="T1186" s="279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80" t="s">
        <v>438</v>
      </c>
      <c r="AU1186" s="280" t="s">
        <v>78</v>
      </c>
      <c r="AV1186" s="15" t="s">
        <v>166</v>
      </c>
      <c r="AW1186" s="15" t="s">
        <v>31</v>
      </c>
      <c r="AX1186" s="15" t="s">
        <v>69</v>
      </c>
      <c r="AY1186" s="280" t="s">
        <v>149</v>
      </c>
    </row>
    <row r="1187" s="14" customFormat="1">
      <c r="A1187" s="14"/>
      <c r="B1187" s="259"/>
      <c r="C1187" s="260"/>
      <c r="D1187" s="227" t="s">
        <v>438</v>
      </c>
      <c r="E1187" s="261" t="s">
        <v>19</v>
      </c>
      <c r="F1187" s="262" t="s">
        <v>1693</v>
      </c>
      <c r="G1187" s="260"/>
      <c r="H1187" s="263">
        <v>1</v>
      </c>
      <c r="I1187" s="264"/>
      <c r="J1187" s="260"/>
      <c r="K1187" s="260"/>
      <c r="L1187" s="265"/>
      <c r="M1187" s="266"/>
      <c r="N1187" s="267"/>
      <c r="O1187" s="267"/>
      <c r="P1187" s="267"/>
      <c r="Q1187" s="267"/>
      <c r="R1187" s="267"/>
      <c r="S1187" s="267"/>
      <c r="T1187" s="268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9" t="s">
        <v>438</v>
      </c>
      <c r="AU1187" s="269" t="s">
        <v>78</v>
      </c>
      <c r="AV1187" s="14" t="s">
        <v>78</v>
      </c>
      <c r="AW1187" s="14" t="s">
        <v>31</v>
      </c>
      <c r="AX1187" s="14" t="s">
        <v>69</v>
      </c>
      <c r="AY1187" s="269" t="s">
        <v>149</v>
      </c>
    </row>
    <row r="1188" s="15" customFormat="1">
      <c r="A1188" s="15"/>
      <c r="B1188" s="270"/>
      <c r="C1188" s="271"/>
      <c r="D1188" s="227" t="s">
        <v>438</v>
      </c>
      <c r="E1188" s="272" t="s">
        <v>19</v>
      </c>
      <c r="F1188" s="273" t="s">
        <v>441</v>
      </c>
      <c r="G1188" s="271"/>
      <c r="H1188" s="274">
        <v>1</v>
      </c>
      <c r="I1188" s="275"/>
      <c r="J1188" s="271"/>
      <c r="K1188" s="271"/>
      <c r="L1188" s="276"/>
      <c r="M1188" s="277"/>
      <c r="N1188" s="278"/>
      <c r="O1188" s="278"/>
      <c r="P1188" s="278"/>
      <c r="Q1188" s="278"/>
      <c r="R1188" s="278"/>
      <c r="S1188" s="278"/>
      <c r="T1188" s="279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80" t="s">
        <v>438</v>
      </c>
      <c r="AU1188" s="280" t="s">
        <v>78</v>
      </c>
      <c r="AV1188" s="15" t="s">
        <v>166</v>
      </c>
      <c r="AW1188" s="15" t="s">
        <v>31</v>
      </c>
      <c r="AX1188" s="15" t="s">
        <v>69</v>
      </c>
      <c r="AY1188" s="280" t="s">
        <v>149</v>
      </c>
    </row>
    <row r="1189" s="16" customFormat="1">
      <c r="A1189" s="16"/>
      <c r="B1189" s="281"/>
      <c r="C1189" s="282"/>
      <c r="D1189" s="227" t="s">
        <v>438</v>
      </c>
      <c r="E1189" s="283" t="s">
        <v>19</v>
      </c>
      <c r="F1189" s="284" t="s">
        <v>446</v>
      </c>
      <c r="G1189" s="282"/>
      <c r="H1189" s="285">
        <v>4</v>
      </c>
      <c r="I1189" s="286"/>
      <c r="J1189" s="282"/>
      <c r="K1189" s="282"/>
      <c r="L1189" s="287"/>
      <c r="M1189" s="288"/>
      <c r="N1189" s="289"/>
      <c r="O1189" s="289"/>
      <c r="P1189" s="289"/>
      <c r="Q1189" s="289"/>
      <c r="R1189" s="289"/>
      <c r="S1189" s="289"/>
      <c r="T1189" s="290"/>
      <c r="U1189" s="16"/>
      <c r="V1189" s="16"/>
      <c r="W1189" s="16"/>
      <c r="X1189" s="16"/>
      <c r="Y1189" s="16"/>
      <c r="Z1189" s="16"/>
      <c r="AA1189" s="16"/>
      <c r="AB1189" s="16"/>
      <c r="AC1189" s="16"/>
      <c r="AD1189" s="16"/>
      <c r="AE1189" s="16"/>
      <c r="AT1189" s="291" t="s">
        <v>438</v>
      </c>
      <c r="AU1189" s="291" t="s">
        <v>78</v>
      </c>
      <c r="AV1189" s="16" t="s">
        <v>156</v>
      </c>
      <c r="AW1189" s="16" t="s">
        <v>31</v>
      </c>
      <c r="AX1189" s="16" t="s">
        <v>76</v>
      </c>
      <c r="AY1189" s="291" t="s">
        <v>149</v>
      </c>
    </row>
    <row r="1190" s="2" customFormat="1" ht="24.15" customHeight="1">
      <c r="A1190" s="40"/>
      <c r="B1190" s="41"/>
      <c r="C1190" s="234" t="s">
        <v>1694</v>
      </c>
      <c r="D1190" s="234" t="s">
        <v>198</v>
      </c>
      <c r="E1190" s="235" t="s">
        <v>1695</v>
      </c>
      <c r="F1190" s="236" t="s">
        <v>1696</v>
      </c>
      <c r="G1190" s="237" t="s">
        <v>238</v>
      </c>
      <c r="H1190" s="238">
        <v>1</v>
      </c>
      <c r="I1190" s="239"/>
      <c r="J1190" s="240">
        <f>ROUND(I1190*H1190,2)</f>
        <v>0</v>
      </c>
      <c r="K1190" s="236" t="s">
        <v>155</v>
      </c>
      <c r="L1190" s="241"/>
      <c r="M1190" s="242" t="s">
        <v>19</v>
      </c>
      <c r="N1190" s="243" t="s">
        <v>40</v>
      </c>
      <c r="O1190" s="86"/>
      <c r="P1190" s="223">
        <f>O1190*H1190</f>
        <v>0</v>
      </c>
      <c r="Q1190" s="223">
        <v>0.014500000000000001</v>
      </c>
      <c r="R1190" s="223">
        <f>Q1190*H1190</f>
        <v>0.014500000000000001</v>
      </c>
      <c r="S1190" s="223">
        <v>0</v>
      </c>
      <c r="T1190" s="224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25" t="s">
        <v>330</v>
      </c>
      <c r="AT1190" s="225" t="s">
        <v>198</v>
      </c>
      <c r="AU1190" s="225" t="s">
        <v>78</v>
      </c>
      <c r="AY1190" s="19" t="s">
        <v>149</v>
      </c>
      <c r="BE1190" s="226">
        <f>IF(N1190="základní",J1190,0)</f>
        <v>0</v>
      </c>
      <c r="BF1190" s="226">
        <f>IF(N1190="snížená",J1190,0)</f>
        <v>0</v>
      </c>
      <c r="BG1190" s="226">
        <f>IF(N1190="zákl. přenesená",J1190,0)</f>
        <v>0</v>
      </c>
      <c r="BH1190" s="226">
        <f>IF(N1190="sníž. přenesená",J1190,0)</f>
        <v>0</v>
      </c>
      <c r="BI1190" s="226">
        <f>IF(N1190="nulová",J1190,0)</f>
        <v>0</v>
      </c>
      <c r="BJ1190" s="19" t="s">
        <v>76</v>
      </c>
      <c r="BK1190" s="226">
        <f>ROUND(I1190*H1190,2)</f>
        <v>0</v>
      </c>
      <c r="BL1190" s="19" t="s">
        <v>286</v>
      </c>
      <c r="BM1190" s="225" t="s">
        <v>1697</v>
      </c>
    </row>
    <row r="1191" s="2" customFormat="1">
      <c r="A1191" s="40"/>
      <c r="B1191" s="41"/>
      <c r="C1191" s="42"/>
      <c r="D1191" s="227" t="s">
        <v>158</v>
      </c>
      <c r="E1191" s="42"/>
      <c r="F1191" s="228" t="s">
        <v>1696</v>
      </c>
      <c r="G1191" s="42"/>
      <c r="H1191" s="42"/>
      <c r="I1191" s="229"/>
      <c r="J1191" s="42"/>
      <c r="K1191" s="42"/>
      <c r="L1191" s="46"/>
      <c r="M1191" s="230"/>
      <c r="N1191" s="231"/>
      <c r="O1191" s="86"/>
      <c r="P1191" s="86"/>
      <c r="Q1191" s="86"/>
      <c r="R1191" s="86"/>
      <c r="S1191" s="86"/>
      <c r="T1191" s="87"/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T1191" s="19" t="s">
        <v>158</v>
      </c>
      <c r="AU1191" s="19" t="s">
        <v>78</v>
      </c>
    </row>
    <row r="1192" s="14" customFormat="1">
      <c r="A1192" s="14"/>
      <c r="B1192" s="259"/>
      <c r="C1192" s="260"/>
      <c r="D1192" s="227" t="s">
        <v>438</v>
      </c>
      <c r="E1192" s="261" t="s">
        <v>19</v>
      </c>
      <c r="F1192" s="262" t="s">
        <v>76</v>
      </c>
      <c r="G1192" s="260"/>
      <c r="H1192" s="263">
        <v>1</v>
      </c>
      <c r="I1192" s="264"/>
      <c r="J1192" s="260"/>
      <c r="K1192" s="260"/>
      <c r="L1192" s="265"/>
      <c r="M1192" s="266"/>
      <c r="N1192" s="267"/>
      <c r="O1192" s="267"/>
      <c r="P1192" s="267"/>
      <c r="Q1192" s="267"/>
      <c r="R1192" s="267"/>
      <c r="S1192" s="267"/>
      <c r="T1192" s="268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9" t="s">
        <v>438</v>
      </c>
      <c r="AU1192" s="269" t="s">
        <v>78</v>
      </c>
      <c r="AV1192" s="14" t="s">
        <v>78</v>
      </c>
      <c r="AW1192" s="14" t="s">
        <v>31</v>
      </c>
      <c r="AX1192" s="14" t="s">
        <v>69</v>
      </c>
      <c r="AY1192" s="269" t="s">
        <v>149</v>
      </c>
    </row>
    <row r="1193" s="15" customFormat="1">
      <c r="A1193" s="15"/>
      <c r="B1193" s="270"/>
      <c r="C1193" s="271"/>
      <c r="D1193" s="227" t="s">
        <v>438</v>
      </c>
      <c r="E1193" s="272" t="s">
        <v>19</v>
      </c>
      <c r="F1193" s="273" t="s">
        <v>441</v>
      </c>
      <c r="G1193" s="271"/>
      <c r="H1193" s="274">
        <v>1</v>
      </c>
      <c r="I1193" s="275"/>
      <c r="J1193" s="271"/>
      <c r="K1193" s="271"/>
      <c r="L1193" s="276"/>
      <c r="M1193" s="277"/>
      <c r="N1193" s="278"/>
      <c r="O1193" s="278"/>
      <c r="P1193" s="278"/>
      <c r="Q1193" s="278"/>
      <c r="R1193" s="278"/>
      <c r="S1193" s="278"/>
      <c r="T1193" s="279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80" t="s">
        <v>438</v>
      </c>
      <c r="AU1193" s="280" t="s">
        <v>78</v>
      </c>
      <c r="AV1193" s="15" t="s">
        <v>166</v>
      </c>
      <c r="AW1193" s="15" t="s">
        <v>31</v>
      </c>
      <c r="AX1193" s="15" t="s">
        <v>76</v>
      </c>
      <c r="AY1193" s="280" t="s">
        <v>149</v>
      </c>
    </row>
    <row r="1194" s="2" customFormat="1" ht="24.15" customHeight="1">
      <c r="A1194" s="40"/>
      <c r="B1194" s="41"/>
      <c r="C1194" s="234" t="s">
        <v>1698</v>
      </c>
      <c r="D1194" s="234" t="s">
        <v>198</v>
      </c>
      <c r="E1194" s="235" t="s">
        <v>1699</v>
      </c>
      <c r="F1194" s="236" t="s">
        <v>1700</v>
      </c>
      <c r="G1194" s="237" t="s">
        <v>238</v>
      </c>
      <c r="H1194" s="238">
        <v>3</v>
      </c>
      <c r="I1194" s="239"/>
      <c r="J1194" s="240">
        <f>ROUND(I1194*H1194,2)</f>
        <v>0</v>
      </c>
      <c r="K1194" s="236" t="s">
        <v>155</v>
      </c>
      <c r="L1194" s="241"/>
      <c r="M1194" s="242" t="s">
        <v>19</v>
      </c>
      <c r="N1194" s="243" t="s">
        <v>40</v>
      </c>
      <c r="O1194" s="86"/>
      <c r="P1194" s="223">
        <f>O1194*H1194</f>
        <v>0</v>
      </c>
      <c r="Q1194" s="223">
        <v>0.014500000000000001</v>
      </c>
      <c r="R1194" s="223">
        <f>Q1194*H1194</f>
        <v>0.043500000000000004</v>
      </c>
      <c r="S1194" s="223">
        <v>0</v>
      </c>
      <c r="T1194" s="224">
        <f>S1194*H1194</f>
        <v>0</v>
      </c>
      <c r="U1194" s="40"/>
      <c r="V1194" s="40"/>
      <c r="W1194" s="40"/>
      <c r="X1194" s="40"/>
      <c r="Y1194" s="40"/>
      <c r="Z1194" s="40"/>
      <c r="AA1194" s="40"/>
      <c r="AB1194" s="40"/>
      <c r="AC1194" s="40"/>
      <c r="AD1194" s="40"/>
      <c r="AE1194" s="40"/>
      <c r="AR1194" s="225" t="s">
        <v>330</v>
      </c>
      <c r="AT1194" s="225" t="s">
        <v>198</v>
      </c>
      <c r="AU1194" s="225" t="s">
        <v>78</v>
      </c>
      <c r="AY1194" s="19" t="s">
        <v>149</v>
      </c>
      <c r="BE1194" s="226">
        <f>IF(N1194="základní",J1194,0)</f>
        <v>0</v>
      </c>
      <c r="BF1194" s="226">
        <f>IF(N1194="snížená",J1194,0)</f>
        <v>0</v>
      </c>
      <c r="BG1194" s="226">
        <f>IF(N1194="zákl. přenesená",J1194,0)</f>
        <v>0</v>
      </c>
      <c r="BH1194" s="226">
        <f>IF(N1194="sníž. přenesená",J1194,0)</f>
        <v>0</v>
      </c>
      <c r="BI1194" s="226">
        <f>IF(N1194="nulová",J1194,0)</f>
        <v>0</v>
      </c>
      <c r="BJ1194" s="19" t="s">
        <v>76</v>
      </c>
      <c r="BK1194" s="226">
        <f>ROUND(I1194*H1194,2)</f>
        <v>0</v>
      </c>
      <c r="BL1194" s="19" t="s">
        <v>286</v>
      </c>
      <c r="BM1194" s="225" t="s">
        <v>1701</v>
      </c>
    </row>
    <row r="1195" s="2" customFormat="1">
      <c r="A1195" s="40"/>
      <c r="B1195" s="41"/>
      <c r="C1195" s="42"/>
      <c r="D1195" s="227" t="s">
        <v>158</v>
      </c>
      <c r="E1195" s="42"/>
      <c r="F1195" s="228" t="s">
        <v>1700</v>
      </c>
      <c r="G1195" s="42"/>
      <c r="H1195" s="42"/>
      <c r="I1195" s="229"/>
      <c r="J1195" s="42"/>
      <c r="K1195" s="42"/>
      <c r="L1195" s="46"/>
      <c r="M1195" s="230"/>
      <c r="N1195" s="231"/>
      <c r="O1195" s="86"/>
      <c r="P1195" s="86"/>
      <c r="Q1195" s="86"/>
      <c r="R1195" s="86"/>
      <c r="S1195" s="86"/>
      <c r="T1195" s="87"/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T1195" s="19" t="s">
        <v>158</v>
      </c>
      <c r="AU1195" s="19" t="s">
        <v>78</v>
      </c>
    </row>
    <row r="1196" s="14" customFormat="1">
      <c r="A1196" s="14"/>
      <c r="B1196" s="259"/>
      <c r="C1196" s="260"/>
      <c r="D1196" s="227" t="s">
        <v>438</v>
      </c>
      <c r="E1196" s="261" t="s">
        <v>19</v>
      </c>
      <c r="F1196" s="262" t="s">
        <v>166</v>
      </c>
      <c r="G1196" s="260"/>
      <c r="H1196" s="263">
        <v>3</v>
      </c>
      <c r="I1196" s="264"/>
      <c r="J1196" s="260"/>
      <c r="K1196" s="260"/>
      <c r="L1196" s="265"/>
      <c r="M1196" s="266"/>
      <c r="N1196" s="267"/>
      <c r="O1196" s="267"/>
      <c r="P1196" s="267"/>
      <c r="Q1196" s="267"/>
      <c r="R1196" s="267"/>
      <c r="S1196" s="267"/>
      <c r="T1196" s="268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9" t="s">
        <v>438</v>
      </c>
      <c r="AU1196" s="269" t="s">
        <v>78</v>
      </c>
      <c r="AV1196" s="14" t="s">
        <v>78</v>
      </c>
      <c r="AW1196" s="14" t="s">
        <v>31</v>
      </c>
      <c r="AX1196" s="14" t="s">
        <v>69</v>
      </c>
      <c r="AY1196" s="269" t="s">
        <v>149</v>
      </c>
    </row>
    <row r="1197" s="15" customFormat="1">
      <c r="A1197" s="15"/>
      <c r="B1197" s="270"/>
      <c r="C1197" s="271"/>
      <c r="D1197" s="227" t="s">
        <v>438</v>
      </c>
      <c r="E1197" s="272" t="s">
        <v>19</v>
      </c>
      <c r="F1197" s="273" t="s">
        <v>441</v>
      </c>
      <c r="G1197" s="271"/>
      <c r="H1197" s="274">
        <v>3</v>
      </c>
      <c r="I1197" s="275"/>
      <c r="J1197" s="271"/>
      <c r="K1197" s="271"/>
      <c r="L1197" s="276"/>
      <c r="M1197" s="277"/>
      <c r="N1197" s="278"/>
      <c r="O1197" s="278"/>
      <c r="P1197" s="278"/>
      <c r="Q1197" s="278"/>
      <c r="R1197" s="278"/>
      <c r="S1197" s="278"/>
      <c r="T1197" s="279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80" t="s">
        <v>438</v>
      </c>
      <c r="AU1197" s="280" t="s">
        <v>78</v>
      </c>
      <c r="AV1197" s="15" t="s">
        <v>166</v>
      </c>
      <c r="AW1197" s="15" t="s">
        <v>31</v>
      </c>
      <c r="AX1197" s="15" t="s">
        <v>76</v>
      </c>
      <c r="AY1197" s="280" t="s">
        <v>149</v>
      </c>
    </row>
    <row r="1198" s="2" customFormat="1" ht="24.15" customHeight="1">
      <c r="A1198" s="40"/>
      <c r="B1198" s="41"/>
      <c r="C1198" s="214" t="s">
        <v>1702</v>
      </c>
      <c r="D1198" s="214" t="s">
        <v>151</v>
      </c>
      <c r="E1198" s="215" t="s">
        <v>1703</v>
      </c>
      <c r="F1198" s="216" t="s">
        <v>1704</v>
      </c>
      <c r="G1198" s="217" t="s">
        <v>238</v>
      </c>
      <c r="H1198" s="218">
        <v>2</v>
      </c>
      <c r="I1198" s="219"/>
      <c r="J1198" s="220">
        <f>ROUND(I1198*H1198,2)</f>
        <v>0</v>
      </c>
      <c r="K1198" s="216" t="s">
        <v>161</v>
      </c>
      <c r="L1198" s="46"/>
      <c r="M1198" s="221" t="s">
        <v>19</v>
      </c>
      <c r="N1198" s="222" t="s">
        <v>40</v>
      </c>
      <c r="O1198" s="86"/>
      <c r="P1198" s="223">
        <f>O1198*H1198</f>
        <v>0</v>
      </c>
      <c r="Q1198" s="223">
        <v>0</v>
      </c>
      <c r="R1198" s="223">
        <f>Q1198*H1198</f>
        <v>0</v>
      </c>
      <c r="S1198" s="223">
        <v>0</v>
      </c>
      <c r="T1198" s="224">
        <f>S1198*H1198</f>
        <v>0</v>
      </c>
      <c r="U1198" s="40"/>
      <c r="V1198" s="40"/>
      <c r="W1198" s="40"/>
      <c r="X1198" s="40"/>
      <c r="Y1198" s="40"/>
      <c r="Z1198" s="40"/>
      <c r="AA1198" s="40"/>
      <c r="AB1198" s="40"/>
      <c r="AC1198" s="40"/>
      <c r="AD1198" s="40"/>
      <c r="AE1198" s="40"/>
      <c r="AR1198" s="225" t="s">
        <v>286</v>
      </c>
      <c r="AT1198" s="225" t="s">
        <v>151</v>
      </c>
      <c r="AU1198" s="225" t="s">
        <v>78</v>
      </c>
      <c r="AY1198" s="19" t="s">
        <v>149</v>
      </c>
      <c r="BE1198" s="226">
        <f>IF(N1198="základní",J1198,0)</f>
        <v>0</v>
      </c>
      <c r="BF1198" s="226">
        <f>IF(N1198="snížená",J1198,0)</f>
        <v>0</v>
      </c>
      <c r="BG1198" s="226">
        <f>IF(N1198="zákl. přenesená",J1198,0)</f>
        <v>0</v>
      </c>
      <c r="BH1198" s="226">
        <f>IF(N1198="sníž. přenesená",J1198,0)</f>
        <v>0</v>
      </c>
      <c r="BI1198" s="226">
        <f>IF(N1198="nulová",J1198,0)</f>
        <v>0</v>
      </c>
      <c r="BJ1198" s="19" t="s">
        <v>76</v>
      </c>
      <c r="BK1198" s="226">
        <f>ROUND(I1198*H1198,2)</f>
        <v>0</v>
      </c>
      <c r="BL1198" s="19" t="s">
        <v>286</v>
      </c>
      <c r="BM1198" s="225" t="s">
        <v>1705</v>
      </c>
    </row>
    <row r="1199" s="2" customFormat="1">
      <c r="A1199" s="40"/>
      <c r="B1199" s="41"/>
      <c r="C1199" s="42"/>
      <c r="D1199" s="227" t="s">
        <v>158</v>
      </c>
      <c r="E1199" s="42"/>
      <c r="F1199" s="228" t="s">
        <v>1706</v>
      </c>
      <c r="G1199" s="42"/>
      <c r="H1199" s="42"/>
      <c r="I1199" s="229"/>
      <c r="J1199" s="42"/>
      <c r="K1199" s="42"/>
      <c r="L1199" s="46"/>
      <c r="M1199" s="230"/>
      <c r="N1199" s="231"/>
      <c r="O1199" s="86"/>
      <c r="P1199" s="86"/>
      <c r="Q1199" s="86"/>
      <c r="R1199" s="86"/>
      <c r="S1199" s="86"/>
      <c r="T1199" s="87"/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T1199" s="19" t="s">
        <v>158</v>
      </c>
      <c r="AU1199" s="19" t="s">
        <v>78</v>
      </c>
    </row>
    <row r="1200" s="2" customFormat="1">
      <c r="A1200" s="40"/>
      <c r="B1200" s="41"/>
      <c r="C1200" s="42"/>
      <c r="D1200" s="232" t="s">
        <v>164</v>
      </c>
      <c r="E1200" s="42"/>
      <c r="F1200" s="233" t="s">
        <v>1707</v>
      </c>
      <c r="G1200" s="42"/>
      <c r="H1200" s="42"/>
      <c r="I1200" s="229"/>
      <c r="J1200" s="42"/>
      <c r="K1200" s="42"/>
      <c r="L1200" s="46"/>
      <c r="M1200" s="230"/>
      <c r="N1200" s="231"/>
      <c r="O1200" s="86"/>
      <c r="P1200" s="86"/>
      <c r="Q1200" s="86"/>
      <c r="R1200" s="86"/>
      <c r="S1200" s="86"/>
      <c r="T1200" s="87"/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T1200" s="19" t="s">
        <v>164</v>
      </c>
      <c r="AU1200" s="19" t="s">
        <v>78</v>
      </c>
    </row>
    <row r="1201" s="14" customFormat="1">
      <c r="A1201" s="14"/>
      <c r="B1201" s="259"/>
      <c r="C1201" s="260"/>
      <c r="D1201" s="227" t="s">
        <v>438</v>
      </c>
      <c r="E1201" s="261" t="s">
        <v>19</v>
      </c>
      <c r="F1201" s="262" t="s">
        <v>816</v>
      </c>
      <c r="G1201" s="260"/>
      <c r="H1201" s="263">
        <v>2</v>
      </c>
      <c r="I1201" s="264"/>
      <c r="J1201" s="260"/>
      <c r="K1201" s="260"/>
      <c r="L1201" s="265"/>
      <c r="M1201" s="266"/>
      <c r="N1201" s="267"/>
      <c r="O1201" s="267"/>
      <c r="P1201" s="267"/>
      <c r="Q1201" s="267"/>
      <c r="R1201" s="267"/>
      <c r="S1201" s="267"/>
      <c r="T1201" s="268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9" t="s">
        <v>438</v>
      </c>
      <c r="AU1201" s="269" t="s">
        <v>78</v>
      </c>
      <c r="AV1201" s="14" t="s">
        <v>78</v>
      </c>
      <c r="AW1201" s="14" t="s">
        <v>31</v>
      </c>
      <c r="AX1201" s="14" t="s">
        <v>69</v>
      </c>
      <c r="AY1201" s="269" t="s">
        <v>149</v>
      </c>
    </row>
    <row r="1202" s="15" customFormat="1">
      <c r="A1202" s="15"/>
      <c r="B1202" s="270"/>
      <c r="C1202" s="271"/>
      <c r="D1202" s="227" t="s">
        <v>438</v>
      </c>
      <c r="E1202" s="272" t="s">
        <v>19</v>
      </c>
      <c r="F1202" s="273" t="s">
        <v>441</v>
      </c>
      <c r="G1202" s="271"/>
      <c r="H1202" s="274">
        <v>2</v>
      </c>
      <c r="I1202" s="275"/>
      <c r="J1202" s="271"/>
      <c r="K1202" s="271"/>
      <c r="L1202" s="276"/>
      <c r="M1202" s="277"/>
      <c r="N1202" s="278"/>
      <c r="O1202" s="278"/>
      <c r="P1202" s="278"/>
      <c r="Q1202" s="278"/>
      <c r="R1202" s="278"/>
      <c r="S1202" s="278"/>
      <c r="T1202" s="279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80" t="s">
        <v>438</v>
      </c>
      <c r="AU1202" s="280" t="s">
        <v>78</v>
      </c>
      <c r="AV1202" s="15" t="s">
        <v>166</v>
      </c>
      <c r="AW1202" s="15" t="s">
        <v>31</v>
      </c>
      <c r="AX1202" s="15" t="s">
        <v>76</v>
      </c>
      <c r="AY1202" s="280" t="s">
        <v>149</v>
      </c>
    </row>
    <row r="1203" s="2" customFormat="1" ht="16.5" customHeight="1">
      <c r="A1203" s="40"/>
      <c r="B1203" s="41"/>
      <c r="C1203" s="234" t="s">
        <v>1708</v>
      </c>
      <c r="D1203" s="234" t="s">
        <v>198</v>
      </c>
      <c r="E1203" s="235" t="s">
        <v>1709</v>
      </c>
      <c r="F1203" s="236" t="s">
        <v>1710</v>
      </c>
      <c r="G1203" s="237" t="s">
        <v>238</v>
      </c>
      <c r="H1203" s="238">
        <v>2</v>
      </c>
      <c r="I1203" s="239"/>
      <c r="J1203" s="240">
        <f>ROUND(I1203*H1203,2)</f>
        <v>0</v>
      </c>
      <c r="K1203" s="236" t="s">
        <v>155</v>
      </c>
      <c r="L1203" s="241"/>
      <c r="M1203" s="242" t="s">
        <v>19</v>
      </c>
      <c r="N1203" s="243" t="s">
        <v>40</v>
      </c>
      <c r="O1203" s="86"/>
      <c r="P1203" s="223">
        <f>O1203*H1203</f>
        <v>0</v>
      </c>
      <c r="Q1203" s="223">
        <v>0.021499999999999998</v>
      </c>
      <c r="R1203" s="223">
        <f>Q1203*H1203</f>
        <v>0.042999999999999997</v>
      </c>
      <c r="S1203" s="223">
        <v>0</v>
      </c>
      <c r="T1203" s="224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25" t="s">
        <v>330</v>
      </c>
      <c r="AT1203" s="225" t="s">
        <v>198</v>
      </c>
      <c r="AU1203" s="225" t="s">
        <v>78</v>
      </c>
      <c r="AY1203" s="19" t="s">
        <v>149</v>
      </c>
      <c r="BE1203" s="226">
        <f>IF(N1203="základní",J1203,0)</f>
        <v>0</v>
      </c>
      <c r="BF1203" s="226">
        <f>IF(N1203="snížená",J1203,0)</f>
        <v>0</v>
      </c>
      <c r="BG1203" s="226">
        <f>IF(N1203="zákl. přenesená",J1203,0)</f>
        <v>0</v>
      </c>
      <c r="BH1203" s="226">
        <f>IF(N1203="sníž. přenesená",J1203,0)</f>
        <v>0</v>
      </c>
      <c r="BI1203" s="226">
        <f>IF(N1203="nulová",J1203,0)</f>
        <v>0</v>
      </c>
      <c r="BJ1203" s="19" t="s">
        <v>76</v>
      </c>
      <c r="BK1203" s="226">
        <f>ROUND(I1203*H1203,2)</f>
        <v>0</v>
      </c>
      <c r="BL1203" s="19" t="s">
        <v>286</v>
      </c>
      <c r="BM1203" s="225" t="s">
        <v>1711</v>
      </c>
    </row>
    <row r="1204" s="2" customFormat="1">
      <c r="A1204" s="40"/>
      <c r="B1204" s="41"/>
      <c r="C1204" s="42"/>
      <c r="D1204" s="227" t="s">
        <v>158</v>
      </c>
      <c r="E1204" s="42"/>
      <c r="F1204" s="228" t="s">
        <v>1710</v>
      </c>
      <c r="G1204" s="42"/>
      <c r="H1204" s="42"/>
      <c r="I1204" s="229"/>
      <c r="J1204" s="42"/>
      <c r="K1204" s="42"/>
      <c r="L1204" s="46"/>
      <c r="M1204" s="230"/>
      <c r="N1204" s="231"/>
      <c r="O1204" s="86"/>
      <c r="P1204" s="86"/>
      <c r="Q1204" s="86"/>
      <c r="R1204" s="86"/>
      <c r="S1204" s="86"/>
      <c r="T1204" s="87"/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T1204" s="19" t="s">
        <v>158</v>
      </c>
      <c r="AU1204" s="19" t="s">
        <v>78</v>
      </c>
    </row>
    <row r="1205" s="14" customFormat="1">
      <c r="A1205" s="14"/>
      <c r="B1205" s="259"/>
      <c r="C1205" s="260"/>
      <c r="D1205" s="227" t="s">
        <v>438</v>
      </c>
      <c r="E1205" s="261" t="s">
        <v>19</v>
      </c>
      <c r="F1205" s="262" t="s">
        <v>78</v>
      </c>
      <c r="G1205" s="260"/>
      <c r="H1205" s="263">
        <v>2</v>
      </c>
      <c r="I1205" s="264"/>
      <c r="J1205" s="260"/>
      <c r="K1205" s="260"/>
      <c r="L1205" s="265"/>
      <c r="M1205" s="266"/>
      <c r="N1205" s="267"/>
      <c r="O1205" s="267"/>
      <c r="P1205" s="267"/>
      <c r="Q1205" s="267"/>
      <c r="R1205" s="267"/>
      <c r="S1205" s="267"/>
      <c r="T1205" s="268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9" t="s">
        <v>438</v>
      </c>
      <c r="AU1205" s="269" t="s">
        <v>78</v>
      </c>
      <c r="AV1205" s="14" t="s">
        <v>78</v>
      </c>
      <c r="AW1205" s="14" t="s">
        <v>31</v>
      </c>
      <c r="AX1205" s="14" t="s">
        <v>76</v>
      </c>
      <c r="AY1205" s="269" t="s">
        <v>149</v>
      </c>
    </row>
    <row r="1206" s="2" customFormat="1" ht="21.75" customHeight="1">
      <c r="A1206" s="40"/>
      <c r="B1206" s="41"/>
      <c r="C1206" s="214" t="s">
        <v>1712</v>
      </c>
      <c r="D1206" s="214" t="s">
        <v>151</v>
      </c>
      <c r="E1206" s="215" t="s">
        <v>1713</v>
      </c>
      <c r="F1206" s="216" t="s">
        <v>1714</v>
      </c>
      <c r="G1206" s="217" t="s">
        <v>238</v>
      </c>
      <c r="H1206" s="218">
        <v>6</v>
      </c>
      <c r="I1206" s="219"/>
      <c r="J1206" s="220">
        <f>ROUND(I1206*H1206,2)</f>
        <v>0</v>
      </c>
      <c r="K1206" s="216" t="s">
        <v>161</v>
      </c>
      <c r="L1206" s="46"/>
      <c r="M1206" s="221" t="s">
        <v>19</v>
      </c>
      <c r="N1206" s="222" t="s">
        <v>40</v>
      </c>
      <c r="O1206" s="86"/>
      <c r="P1206" s="223">
        <f>O1206*H1206</f>
        <v>0</v>
      </c>
      <c r="Q1206" s="223">
        <v>0</v>
      </c>
      <c r="R1206" s="223">
        <f>Q1206*H1206</f>
        <v>0</v>
      </c>
      <c r="S1206" s="223">
        <v>0</v>
      </c>
      <c r="T1206" s="224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25" t="s">
        <v>286</v>
      </c>
      <c r="AT1206" s="225" t="s">
        <v>151</v>
      </c>
      <c r="AU1206" s="225" t="s">
        <v>78</v>
      </c>
      <c r="AY1206" s="19" t="s">
        <v>149</v>
      </c>
      <c r="BE1206" s="226">
        <f>IF(N1206="základní",J1206,0)</f>
        <v>0</v>
      </c>
      <c r="BF1206" s="226">
        <f>IF(N1206="snížená",J1206,0)</f>
        <v>0</v>
      </c>
      <c r="BG1206" s="226">
        <f>IF(N1206="zákl. přenesená",J1206,0)</f>
        <v>0</v>
      </c>
      <c r="BH1206" s="226">
        <f>IF(N1206="sníž. přenesená",J1206,0)</f>
        <v>0</v>
      </c>
      <c r="BI1206" s="226">
        <f>IF(N1206="nulová",J1206,0)</f>
        <v>0</v>
      </c>
      <c r="BJ1206" s="19" t="s">
        <v>76</v>
      </c>
      <c r="BK1206" s="226">
        <f>ROUND(I1206*H1206,2)</f>
        <v>0</v>
      </c>
      <c r="BL1206" s="19" t="s">
        <v>286</v>
      </c>
      <c r="BM1206" s="225" t="s">
        <v>1715</v>
      </c>
    </row>
    <row r="1207" s="2" customFormat="1">
      <c r="A1207" s="40"/>
      <c r="B1207" s="41"/>
      <c r="C1207" s="42"/>
      <c r="D1207" s="227" t="s">
        <v>158</v>
      </c>
      <c r="E1207" s="42"/>
      <c r="F1207" s="228" t="s">
        <v>1716</v>
      </c>
      <c r="G1207" s="42"/>
      <c r="H1207" s="42"/>
      <c r="I1207" s="229"/>
      <c r="J1207" s="42"/>
      <c r="K1207" s="42"/>
      <c r="L1207" s="46"/>
      <c r="M1207" s="230"/>
      <c r="N1207" s="231"/>
      <c r="O1207" s="86"/>
      <c r="P1207" s="86"/>
      <c r="Q1207" s="86"/>
      <c r="R1207" s="86"/>
      <c r="S1207" s="86"/>
      <c r="T1207" s="87"/>
      <c r="U1207" s="40"/>
      <c r="V1207" s="40"/>
      <c r="W1207" s="40"/>
      <c r="X1207" s="40"/>
      <c r="Y1207" s="40"/>
      <c r="Z1207" s="40"/>
      <c r="AA1207" s="40"/>
      <c r="AB1207" s="40"/>
      <c r="AC1207" s="40"/>
      <c r="AD1207" s="40"/>
      <c r="AE1207" s="40"/>
      <c r="AT1207" s="19" t="s">
        <v>158</v>
      </c>
      <c r="AU1207" s="19" t="s">
        <v>78</v>
      </c>
    </row>
    <row r="1208" s="2" customFormat="1">
      <c r="A1208" s="40"/>
      <c r="B1208" s="41"/>
      <c r="C1208" s="42"/>
      <c r="D1208" s="232" t="s">
        <v>164</v>
      </c>
      <c r="E1208" s="42"/>
      <c r="F1208" s="233" t="s">
        <v>1717</v>
      </c>
      <c r="G1208" s="42"/>
      <c r="H1208" s="42"/>
      <c r="I1208" s="229"/>
      <c r="J1208" s="42"/>
      <c r="K1208" s="42"/>
      <c r="L1208" s="46"/>
      <c r="M1208" s="230"/>
      <c r="N1208" s="231"/>
      <c r="O1208" s="86"/>
      <c r="P1208" s="86"/>
      <c r="Q1208" s="86"/>
      <c r="R1208" s="86"/>
      <c r="S1208" s="86"/>
      <c r="T1208" s="87"/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T1208" s="19" t="s">
        <v>164</v>
      </c>
      <c r="AU1208" s="19" t="s">
        <v>78</v>
      </c>
    </row>
    <row r="1209" s="14" customFormat="1">
      <c r="A1209" s="14"/>
      <c r="B1209" s="259"/>
      <c r="C1209" s="260"/>
      <c r="D1209" s="227" t="s">
        <v>438</v>
      </c>
      <c r="E1209" s="261" t="s">
        <v>19</v>
      </c>
      <c r="F1209" s="262" t="s">
        <v>1718</v>
      </c>
      <c r="G1209" s="260"/>
      <c r="H1209" s="263">
        <v>6</v>
      </c>
      <c r="I1209" s="264"/>
      <c r="J1209" s="260"/>
      <c r="K1209" s="260"/>
      <c r="L1209" s="265"/>
      <c r="M1209" s="266"/>
      <c r="N1209" s="267"/>
      <c r="O1209" s="267"/>
      <c r="P1209" s="267"/>
      <c r="Q1209" s="267"/>
      <c r="R1209" s="267"/>
      <c r="S1209" s="267"/>
      <c r="T1209" s="268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69" t="s">
        <v>438</v>
      </c>
      <c r="AU1209" s="269" t="s">
        <v>78</v>
      </c>
      <c r="AV1209" s="14" t="s">
        <v>78</v>
      </c>
      <c r="AW1209" s="14" t="s">
        <v>31</v>
      </c>
      <c r="AX1209" s="14" t="s">
        <v>69</v>
      </c>
      <c r="AY1209" s="269" t="s">
        <v>149</v>
      </c>
    </row>
    <row r="1210" s="15" customFormat="1">
      <c r="A1210" s="15"/>
      <c r="B1210" s="270"/>
      <c r="C1210" s="271"/>
      <c r="D1210" s="227" t="s">
        <v>438</v>
      </c>
      <c r="E1210" s="272" t="s">
        <v>19</v>
      </c>
      <c r="F1210" s="273" t="s">
        <v>441</v>
      </c>
      <c r="G1210" s="271"/>
      <c r="H1210" s="274">
        <v>6</v>
      </c>
      <c r="I1210" s="275"/>
      <c r="J1210" s="271"/>
      <c r="K1210" s="271"/>
      <c r="L1210" s="276"/>
      <c r="M1210" s="277"/>
      <c r="N1210" s="278"/>
      <c r="O1210" s="278"/>
      <c r="P1210" s="278"/>
      <c r="Q1210" s="278"/>
      <c r="R1210" s="278"/>
      <c r="S1210" s="278"/>
      <c r="T1210" s="279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80" t="s">
        <v>438</v>
      </c>
      <c r="AU1210" s="280" t="s">
        <v>78</v>
      </c>
      <c r="AV1210" s="15" t="s">
        <v>166</v>
      </c>
      <c r="AW1210" s="15" t="s">
        <v>31</v>
      </c>
      <c r="AX1210" s="15" t="s">
        <v>76</v>
      </c>
      <c r="AY1210" s="280" t="s">
        <v>149</v>
      </c>
    </row>
    <row r="1211" s="2" customFormat="1" ht="24.15" customHeight="1">
      <c r="A1211" s="40"/>
      <c r="B1211" s="41"/>
      <c r="C1211" s="214" t="s">
        <v>1719</v>
      </c>
      <c r="D1211" s="214" t="s">
        <v>151</v>
      </c>
      <c r="E1211" s="215" t="s">
        <v>1720</v>
      </c>
      <c r="F1211" s="216" t="s">
        <v>1721</v>
      </c>
      <c r="G1211" s="217" t="s">
        <v>417</v>
      </c>
      <c r="H1211" s="244"/>
      <c r="I1211" s="219"/>
      <c r="J1211" s="220">
        <f>ROUND(I1211*H1211,2)</f>
        <v>0</v>
      </c>
      <c r="K1211" s="216" t="s">
        <v>161</v>
      </c>
      <c r="L1211" s="46"/>
      <c r="M1211" s="221" t="s">
        <v>19</v>
      </c>
      <c r="N1211" s="222" t="s">
        <v>40</v>
      </c>
      <c r="O1211" s="86"/>
      <c r="P1211" s="223">
        <f>O1211*H1211</f>
        <v>0</v>
      </c>
      <c r="Q1211" s="223">
        <v>0</v>
      </c>
      <c r="R1211" s="223">
        <f>Q1211*H1211</f>
        <v>0</v>
      </c>
      <c r="S1211" s="223">
        <v>0</v>
      </c>
      <c r="T1211" s="224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25" t="s">
        <v>286</v>
      </c>
      <c r="AT1211" s="225" t="s">
        <v>151</v>
      </c>
      <c r="AU1211" s="225" t="s">
        <v>78</v>
      </c>
      <c r="AY1211" s="19" t="s">
        <v>149</v>
      </c>
      <c r="BE1211" s="226">
        <f>IF(N1211="základní",J1211,0)</f>
        <v>0</v>
      </c>
      <c r="BF1211" s="226">
        <f>IF(N1211="snížená",J1211,0)</f>
        <v>0</v>
      </c>
      <c r="BG1211" s="226">
        <f>IF(N1211="zákl. přenesená",J1211,0)</f>
        <v>0</v>
      </c>
      <c r="BH1211" s="226">
        <f>IF(N1211="sníž. přenesená",J1211,0)</f>
        <v>0</v>
      </c>
      <c r="BI1211" s="226">
        <f>IF(N1211="nulová",J1211,0)</f>
        <v>0</v>
      </c>
      <c r="BJ1211" s="19" t="s">
        <v>76</v>
      </c>
      <c r="BK1211" s="226">
        <f>ROUND(I1211*H1211,2)</f>
        <v>0</v>
      </c>
      <c r="BL1211" s="19" t="s">
        <v>286</v>
      </c>
      <c r="BM1211" s="225" t="s">
        <v>1722</v>
      </c>
    </row>
    <row r="1212" s="2" customFormat="1">
      <c r="A1212" s="40"/>
      <c r="B1212" s="41"/>
      <c r="C1212" s="42"/>
      <c r="D1212" s="227" t="s">
        <v>158</v>
      </c>
      <c r="E1212" s="42"/>
      <c r="F1212" s="228" t="s">
        <v>1723</v>
      </c>
      <c r="G1212" s="42"/>
      <c r="H1212" s="42"/>
      <c r="I1212" s="229"/>
      <c r="J1212" s="42"/>
      <c r="K1212" s="42"/>
      <c r="L1212" s="46"/>
      <c r="M1212" s="230"/>
      <c r="N1212" s="231"/>
      <c r="O1212" s="86"/>
      <c r="P1212" s="86"/>
      <c r="Q1212" s="86"/>
      <c r="R1212" s="86"/>
      <c r="S1212" s="86"/>
      <c r="T1212" s="87"/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T1212" s="19" t="s">
        <v>158</v>
      </c>
      <c r="AU1212" s="19" t="s">
        <v>78</v>
      </c>
    </row>
    <row r="1213" s="2" customFormat="1">
      <c r="A1213" s="40"/>
      <c r="B1213" s="41"/>
      <c r="C1213" s="42"/>
      <c r="D1213" s="232" t="s">
        <v>164</v>
      </c>
      <c r="E1213" s="42"/>
      <c r="F1213" s="233" t="s">
        <v>1724</v>
      </c>
      <c r="G1213" s="42"/>
      <c r="H1213" s="42"/>
      <c r="I1213" s="229"/>
      <c r="J1213" s="42"/>
      <c r="K1213" s="42"/>
      <c r="L1213" s="46"/>
      <c r="M1213" s="230"/>
      <c r="N1213" s="231"/>
      <c r="O1213" s="86"/>
      <c r="P1213" s="86"/>
      <c r="Q1213" s="86"/>
      <c r="R1213" s="86"/>
      <c r="S1213" s="86"/>
      <c r="T1213" s="87"/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T1213" s="19" t="s">
        <v>164</v>
      </c>
      <c r="AU1213" s="19" t="s">
        <v>78</v>
      </c>
    </row>
    <row r="1214" s="12" customFormat="1" ht="22.8" customHeight="1">
      <c r="A1214" s="12"/>
      <c r="B1214" s="198"/>
      <c r="C1214" s="199"/>
      <c r="D1214" s="200" t="s">
        <v>68</v>
      </c>
      <c r="E1214" s="212" t="s">
        <v>1725</v>
      </c>
      <c r="F1214" s="212" t="s">
        <v>1726</v>
      </c>
      <c r="G1214" s="199"/>
      <c r="H1214" s="199"/>
      <c r="I1214" s="202"/>
      <c r="J1214" s="213">
        <f>BK1214</f>
        <v>0</v>
      </c>
      <c r="K1214" s="199"/>
      <c r="L1214" s="204"/>
      <c r="M1214" s="205"/>
      <c r="N1214" s="206"/>
      <c r="O1214" s="206"/>
      <c r="P1214" s="207">
        <f>SUM(P1215:P1225)</f>
        <v>0</v>
      </c>
      <c r="Q1214" s="206"/>
      <c r="R1214" s="207">
        <f>SUM(R1215:R1225)</f>
        <v>0</v>
      </c>
      <c r="S1214" s="206"/>
      <c r="T1214" s="208">
        <f>SUM(T1215:T1225)</f>
        <v>0</v>
      </c>
      <c r="U1214" s="12"/>
      <c r="V1214" s="12"/>
      <c r="W1214" s="12"/>
      <c r="X1214" s="12"/>
      <c r="Y1214" s="12"/>
      <c r="Z1214" s="12"/>
      <c r="AA1214" s="12"/>
      <c r="AB1214" s="12"/>
      <c r="AC1214" s="12"/>
      <c r="AD1214" s="12"/>
      <c r="AE1214" s="12"/>
      <c r="AR1214" s="209" t="s">
        <v>78</v>
      </c>
      <c r="AT1214" s="210" t="s">
        <v>68</v>
      </c>
      <c r="AU1214" s="210" t="s">
        <v>76</v>
      </c>
      <c r="AY1214" s="209" t="s">
        <v>149</v>
      </c>
      <c r="BK1214" s="211">
        <f>SUM(BK1215:BK1225)</f>
        <v>0</v>
      </c>
    </row>
    <row r="1215" s="2" customFormat="1" ht="24.15" customHeight="1">
      <c r="A1215" s="40"/>
      <c r="B1215" s="41"/>
      <c r="C1215" s="214" t="s">
        <v>1727</v>
      </c>
      <c r="D1215" s="214" t="s">
        <v>151</v>
      </c>
      <c r="E1215" s="215" t="s">
        <v>1728</v>
      </c>
      <c r="F1215" s="216" t="s">
        <v>1729</v>
      </c>
      <c r="G1215" s="217" t="s">
        <v>238</v>
      </c>
      <c r="H1215" s="218">
        <v>2</v>
      </c>
      <c r="I1215" s="219"/>
      <c r="J1215" s="220">
        <f>ROUND(I1215*H1215,2)</f>
        <v>0</v>
      </c>
      <c r="K1215" s="216" t="s">
        <v>155</v>
      </c>
      <c r="L1215" s="46"/>
      <c r="M1215" s="221" t="s">
        <v>19</v>
      </c>
      <c r="N1215" s="222" t="s">
        <v>40</v>
      </c>
      <c r="O1215" s="86"/>
      <c r="P1215" s="223">
        <f>O1215*H1215</f>
        <v>0</v>
      </c>
      <c r="Q1215" s="223">
        <v>0</v>
      </c>
      <c r="R1215" s="223">
        <f>Q1215*H1215</f>
        <v>0</v>
      </c>
      <c r="S1215" s="223">
        <v>0</v>
      </c>
      <c r="T1215" s="224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25" t="s">
        <v>286</v>
      </c>
      <c r="AT1215" s="225" t="s">
        <v>151</v>
      </c>
      <c r="AU1215" s="225" t="s">
        <v>78</v>
      </c>
      <c r="AY1215" s="19" t="s">
        <v>149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19" t="s">
        <v>76</v>
      </c>
      <c r="BK1215" s="226">
        <f>ROUND(I1215*H1215,2)</f>
        <v>0</v>
      </c>
      <c r="BL1215" s="19" t="s">
        <v>286</v>
      </c>
      <c r="BM1215" s="225" t="s">
        <v>1730</v>
      </c>
    </row>
    <row r="1216" s="2" customFormat="1">
      <c r="A1216" s="40"/>
      <c r="B1216" s="41"/>
      <c r="C1216" s="42"/>
      <c r="D1216" s="227" t="s">
        <v>158</v>
      </c>
      <c r="E1216" s="42"/>
      <c r="F1216" s="228" t="s">
        <v>1731</v>
      </c>
      <c r="G1216" s="42"/>
      <c r="H1216" s="42"/>
      <c r="I1216" s="229"/>
      <c r="J1216" s="42"/>
      <c r="K1216" s="42"/>
      <c r="L1216" s="46"/>
      <c r="M1216" s="230"/>
      <c r="N1216" s="231"/>
      <c r="O1216" s="86"/>
      <c r="P1216" s="86"/>
      <c r="Q1216" s="86"/>
      <c r="R1216" s="86"/>
      <c r="S1216" s="86"/>
      <c r="T1216" s="87"/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T1216" s="19" t="s">
        <v>158</v>
      </c>
      <c r="AU1216" s="19" t="s">
        <v>78</v>
      </c>
    </row>
    <row r="1217" s="14" customFormat="1">
      <c r="A1217" s="14"/>
      <c r="B1217" s="259"/>
      <c r="C1217" s="260"/>
      <c r="D1217" s="227" t="s">
        <v>438</v>
      </c>
      <c r="E1217" s="261" t="s">
        <v>19</v>
      </c>
      <c r="F1217" s="262" t="s">
        <v>78</v>
      </c>
      <c r="G1217" s="260"/>
      <c r="H1217" s="263">
        <v>2</v>
      </c>
      <c r="I1217" s="264"/>
      <c r="J1217" s="260"/>
      <c r="K1217" s="260"/>
      <c r="L1217" s="265"/>
      <c r="M1217" s="266"/>
      <c r="N1217" s="267"/>
      <c r="O1217" s="267"/>
      <c r="P1217" s="267"/>
      <c r="Q1217" s="267"/>
      <c r="R1217" s="267"/>
      <c r="S1217" s="267"/>
      <c r="T1217" s="268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9" t="s">
        <v>438</v>
      </c>
      <c r="AU1217" s="269" t="s">
        <v>78</v>
      </c>
      <c r="AV1217" s="14" t="s">
        <v>78</v>
      </c>
      <c r="AW1217" s="14" t="s">
        <v>31</v>
      </c>
      <c r="AX1217" s="14" t="s">
        <v>69</v>
      </c>
      <c r="AY1217" s="269" t="s">
        <v>149</v>
      </c>
    </row>
    <row r="1218" s="15" customFormat="1">
      <c r="A1218" s="15"/>
      <c r="B1218" s="270"/>
      <c r="C1218" s="271"/>
      <c r="D1218" s="227" t="s">
        <v>438</v>
      </c>
      <c r="E1218" s="272" t="s">
        <v>19</v>
      </c>
      <c r="F1218" s="273" t="s">
        <v>441</v>
      </c>
      <c r="G1218" s="271"/>
      <c r="H1218" s="274">
        <v>2</v>
      </c>
      <c r="I1218" s="275"/>
      <c r="J1218" s="271"/>
      <c r="K1218" s="271"/>
      <c r="L1218" s="276"/>
      <c r="M1218" s="277"/>
      <c r="N1218" s="278"/>
      <c r="O1218" s="278"/>
      <c r="P1218" s="278"/>
      <c r="Q1218" s="278"/>
      <c r="R1218" s="278"/>
      <c r="S1218" s="278"/>
      <c r="T1218" s="279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80" t="s">
        <v>438</v>
      </c>
      <c r="AU1218" s="280" t="s">
        <v>78</v>
      </c>
      <c r="AV1218" s="15" t="s">
        <v>166</v>
      </c>
      <c r="AW1218" s="15" t="s">
        <v>31</v>
      </c>
      <c r="AX1218" s="15" t="s">
        <v>76</v>
      </c>
      <c r="AY1218" s="280" t="s">
        <v>149</v>
      </c>
    </row>
    <row r="1219" s="2" customFormat="1" ht="37.8" customHeight="1">
      <c r="A1219" s="40"/>
      <c r="B1219" s="41"/>
      <c r="C1219" s="214" t="s">
        <v>1732</v>
      </c>
      <c r="D1219" s="214" t="s">
        <v>151</v>
      </c>
      <c r="E1219" s="215" t="s">
        <v>1733</v>
      </c>
      <c r="F1219" s="216" t="s">
        <v>1734</v>
      </c>
      <c r="G1219" s="217" t="s">
        <v>543</v>
      </c>
      <c r="H1219" s="218">
        <v>1</v>
      </c>
      <c r="I1219" s="219"/>
      <c r="J1219" s="220">
        <f>ROUND(I1219*H1219,2)</f>
        <v>0</v>
      </c>
      <c r="K1219" s="216" t="s">
        <v>155</v>
      </c>
      <c r="L1219" s="46"/>
      <c r="M1219" s="221" t="s">
        <v>19</v>
      </c>
      <c r="N1219" s="222" t="s">
        <v>40</v>
      </c>
      <c r="O1219" s="86"/>
      <c r="P1219" s="223">
        <f>O1219*H1219</f>
        <v>0</v>
      </c>
      <c r="Q1219" s="223">
        <v>0</v>
      </c>
      <c r="R1219" s="223">
        <f>Q1219*H1219</f>
        <v>0</v>
      </c>
      <c r="S1219" s="223">
        <v>0</v>
      </c>
      <c r="T1219" s="224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25" t="s">
        <v>286</v>
      </c>
      <c r="AT1219" s="225" t="s">
        <v>151</v>
      </c>
      <c r="AU1219" s="225" t="s">
        <v>78</v>
      </c>
      <c r="AY1219" s="19" t="s">
        <v>149</v>
      </c>
      <c r="BE1219" s="226">
        <f>IF(N1219="základní",J1219,0)</f>
        <v>0</v>
      </c>
      <c r="BF1219" s="226">
        <f>IF(N1219="snížená",J1219,0)</f>
        <v>0</v>
      </c>
      <c r="BG1219" s="226">
        <f>IF(N1219="zákl. přenesená",J1219,0)</f>
        <v>0</v>
      </c>
      <c r="BH1219" s="226">
        <f>IF(N1219="sníž. přenesená",J1219,0)</f>
        <v>0</v>
      </c>
      <c r="BI1219" s="226">
        <f>IF(N1219="nulová",J1219,0)</f>
        <v>0</v>
      </c>
      <c r="BJ1219" s="19" t="s">
        <v>76</v>
      </c>
      <c r="BK1219" s="226">
        <f>ROUND(I1219*H1219,2)</f>
        <v>0</v>
      </c>
      <c r="BL1219" s="19" t="s">
        <v>286</v>
      </c>
      <c r="BM1219" s="225" t="s">
        <v>1735</v>
      </c>
    </row>
    <row r="1220" s="2" customFormat="1">
      <c r="A1220" s="40"/>
      <c r="B1220" s="41"/>
      <c r="C1220" s="42"/>
      <c r="D1220" s="227" t="s">
        <v>158</v>
      </c>
      <c r="E1220" s="42"/>
      <c r="F1220" s="228" t="s">
        <v>1736</v>
      </c>
      <c r="G1220" s="42"/>
      <c r="H1220" s="42"/>
      <c r="I1220" s="229"/>
      <c r="J1220" s="42"/>
      <c r="K1220" s="42"/>
      <c r="L1220" s="46"/>
      <c r="M1220" s="230"/>
      <c r="N1220" s="231"/>
      <c r="O1220" s="86"/>
      <c r="P1220" s="86"/>
      <c r="Q1220" s="86"/>
      <c r="R1220" s="86"/>
      <c r="S1220" s="86"/>
      <c r="T1220" s="87"/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T1220" s="19" t="s">
        <v>158</v>
      </c>
      <c r="AU1220" s="19" t="s">
        <v>78</v>
      </c>
    </row>
    <row r="1221" s="14" customFormat="1">
      <c r="A1221" s="14"/>
      <c r="B1221" s="259"/>
      <c r="C1221" s="260"/>
      <c r="D1221" s="227" t="s">
        <v>438</v>
      </c>
      <c r="E1221" s="261" t="s">
        <v>19</v>
      </c>
      <c r="F1221" s="262" t="s">
        <v>76</v>
      </c>
      <c r="G1221" s="260"/>
      <c r="H1221" s="263">
        <v>1</v>
      </c>
      <c r="I1221" s="264"/>
      <c r="J1221" s="260"/>
      <c r="K1221" s="260"/>
      <c r="L1221" s="265"/>
      <c r="M1221" s="266"/>
      <c r="N1221" s="267"/>
      <c r="O1221" s="267"/>
      <c r="P1221" s="267"/>
      <c r="Q1221" s="267"/>
      <c r="R1221" s="267"/>
      <c r="S1221" s="267"/>
      <c r="T1221" s="268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69" t="s">
        <v>438</v>
      </c>
      <c r="AU1221" s="269" t="s">
        <v>78</v>
      </c>
      <c r="AV1221" s="14" t="s">
        <v>78</v>
      </c>
      <c r="AW1221" s="14" t="s">
        <v>31</v>
      </c>
      <c r="AX1221" s="14" t="s">
        <v>69</v>
      </c>
      <c r="AY1221" s="269" t="s">
        <v>149</v>
      </c>
    </row>
    <row r="1222" s="15" customFormat="1">
      <c r="A1222" s="15"/>
      <c r="B1222" s="270"/>
      <c r="C1222" s="271"/>
      <c r="D1222" s="227" t="s">
        <v>438</v>
      </c>
      <c r="E1222" s="272" t="s">
        <v>19</v>
      </c>
      <c r="F1222" s="273" t="s">
        <v>441</v>
      </c>
      <c r="G1222" s="271"/>
      <c r="H1222" s="274">
        <v>1</v>
      </c>
      <c r="I1222" s="275"/>
      <c r="J1222" s="271"/>
      <c r="K1222" s="271"/>
      <c r="L1222" s="276"/>
      <c r="M1222" s="277"/>
      <c r="N1222" s="278"/>
      <c r="O1222" s="278"/>
      <c r="P1222" s="278"/>
      <c r="Q1222" s="278"/>
      <c r="R1222" s="278"/>
      <c r="S1222" s="278"/>
      <c r="T1222" s="279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80" t="s">
        <v>438</v>
      </c>
      <c r="AU1222" s="280" t="s">
        <v>78</v>
      </c>
      <c r="AV1222" s="15" t="s">
        <v>166</v>
      </c>
      <c r="AW1222" s="15" t="s">
        <v>31</v>
      </c>
      <c r="AX1222" s="15" t="s">
        <v>76</v>
      </c>
      <c r="AY1222" s="280" t="s">
        <v>149</v>
      </c>
    </row>
    <row r="1223" s="2" customFormat="1" ht="24.15" customHeight="1">
      <c r="A1223" s="40"/>
      <c r="B1223" s="41"/>
      <c r="C1223" s="214" t="s">
        <v>1737</v>
      </c>
      <c r="D1223" s="214" t="s">
        <v>151</v>
      </c>
      <c r="E1223" s="215" t="s">
        <v>1738</v>
      </c>
      <c r="F1223" s="216" t="s">
        <v>1739</v>
      </c>
      <c r="G1223" s="217" t="s">
        <v>417</v>
      </c>
      <c r="H1223" s="244"/>
      <c r="I1223" s="219"/>
      <c r="J1223" s="220">
        <f>ROUND(I1223*H1223,2)</f>
        <v>0</v>
      </c>
      <c r="K1223" s="216" t="s">
        <v>161</v>
      </c>
      <c r="L1223" s="46"/>
      <c r="M1223" s="221" t="s">
        <v>19</v>
      </c>
      <c r="N1223" s="222" t="s">
        <v>40</v>
      </c>
      <c r="O1223" s="86"/>
      <c r="P1223" s="223">
        <f>O1223*H1223</f>
        <v>0</v>
      </c>
      <c r="Q1223" s="223">
        <v>0</v>
      </c>
      <c r="R1223" s="223">
        <f>Q1223*H1223</f>
        <v>0</v>
      </c>
      <c r="S1223" s="223">
        <v>0</v>
      </c>
      <c r="T1223" s="224">
        <f>S1223*H1223</f>
        <v>0</v>
      </c>
      <c r="U1223" s="40"/>
      <c r="V1223" s="40"/>
      <c r="W1223" s="40"/>
      <c r="X1223" s="40"/>
      <c r="Y1223" s="40"/>
      <c r="Z1223" s="40"/>
      <c r="AA1223" s="40"/>
      <c r="AB1223" s="40"/>
      <c r="AC1223" s="40"/>
      <c r="AD1223" s="40"/>
      <c r="AE1223" s="40"/>
      <c r="AR1223" s="225" t="s">
        <v>286</v>
      </c>
      <c r="AT1223" s="225" t="s">
        <v>151</v>
      </c>
      <c r="AU1223" s="225" t="s">
        <v>78</v>
      </c>
      <c r="AY1223" s="19" t="s">
        <v>149</v>
      </c>
      <c r="BE1223" s="226">
        <f>IF(N1223="základní",J1223,0)</f>
        <v>0</v>
      </c>
      <c r="BF1223" s="226">
        <f>IF(N1223="snížená",J1223,0)</f>
        <v>0</v>
      </c>
      <c r="BG1223" s="226">
        <f>IF(N1223="zákl. přenesená",J1223,0)</f>
        <v>0</v>
      </c>
      <c r="BH1223" s="226">
        <f>IF(N1223="sníž. přenesená",J1223,0)</f>
        <v>0</v>
      </c>
      <c r="BI1223" s="226">
        <f>IF(N1223="nulová",J1223,0)</f>
        <v>0</v>
      </c>
      <c r="BJ1223" s="19" t="s">
        <v>76</v>
      </c>
      <c r="BK1223" s="226">
        <f>ROUND(I1223*H1223,2)</f>
        <v>0</v>
      </c>
      <c r="BL1223" s="19" t="s">
        <v>286</v>
      </c>
      <c r="BM1223" s="225" t="s">
        <v>1740</v>
      </c>
    </row>
    <row r="1224" s="2" customFormat="1">
      <c r="A1224" s="40"/>
      <c r="B1224" s="41"/>
      <c r="C1224" s="42"/>
      <c r="D1224" s="227" t="s">
        <v>158</v>
      </c>
      <c r="E1224" s="42"/>
      <c r="F1224" s="228" t="s">
        <v>1741</v>
      </c>
      <c r="G1224" s="42"/>
      <c r="H1224" s="42"/>
      <c r="I1224" s="229"/>
      <c r="J1224" s="42"/>
      <c r="K1224" s="42"/>
      <c r="L1224" s="46"/>
      <c r="M1224" s="230"/>
      <c r="N1224" s="231"/>
      <c r="O1224" s="86"/>
      <c r="P1224" s="86"/>
      <c r="Q1224" s="86"/>
      <c r="R1224" s="86"/>
      <c r="S1224" s="86"/>
      <c r="T1224" s="87"/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T1224" s="19" t="s">
        <v>158</v>
      </c>
      <c r="AU1224" s="19" t="s">
        <v>78</v>
      </c>
    </row>
    <row r="1225" s="2" customFormat="1">
      <c r="A1225" s="40"/>
      <c r="B1225" s="41"/>
      <c r="C1225" s="42"/>
      <c r="D1225" s="232" t="s">
        <v>164</v>
      </c>
      <c r="E1225" s="42"/>
      <c r="F1225" s="233" t="s">
        <v>1742</v>
      </c>
      <c r="G1225" s="42"/>
      <c r="H1225" s="42"/>
      <c r="I1225" s="229"/>
      <c r="J1225" s="42"/>
      <c r="K1225" s="42"/>
      <c r="L1225" s="46"/>
      <c r="M1225" s="230"/>
      <c r="N1225" s="231"/>
      <c r="O1225" s="86"/>
      <c r="P1225" s="86"/>
      <c r="Q1225" s="86"/>
      <c r="R1225" s="86"/>
      <c r="S1225" s="86"/>
      <c r="T1225" s="87"/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T1225" s="19" t="s">
        <v>164</v>
      </c>
      <c r="AU1225" s="19" t="s">
        <v>78</v>
      </c>
    </row>
    <row r="1226" s="12" customFormat="1" ht="22.8" customHeight="1">
      <c r="A1226" s="12"/>
      <c r="B1226" s="198"/>
      <c r="C1226" s="199"/>
      <c r="D1226" s="200" t="s">
        <v>68</v>
      </c>
      <c r="E1226" s="212" t="s">
        <v>1743</v>
      </c>
      <c r="F1226" s="212" t="s">
        <v>1744</v>
      </c>
      <c r="G1226" s="199"/>
      <c r="H1226" s="199"/>
      <c r="I1226" s="202"/>
      <c r="J1226" s="213">
        <f>BK1226</f>
        <v>0</v>
      </c>
      <c r="K1226" s="199"/>
      <c r="L1226" s="204"/>
      <c r="M1226" s="205"/>
      <c r="N1226" s="206"/>
      <c r="O1226" s="206"/>
      <c r="P1226" s="207">
        <f>SUM(P1227:P1327)</f>
        <v>0</v>
      </c>
      <c r="Q1226" s="206"/>
      <c r="R1226" s="207">
        <f>SUM(R1227:R1327)</f>
        <v>0.58607999999999993</v>
      </c>
      <c r="S1226" s="206"/>
      <c r="T1226" s="208">
        <f>SUM(T1227:T1327)</f>
        <v>0</v>
      </c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R1226" s="209" t="s">
        <v>78</v>
      </c>
      <c r="AT1226" s="210" t="s">
        <v>68</v>
      </c>
      <c r="AU1226" s="210" t="s">
        <v>76</v>
      </c>
      <c r="AY1226" s="209" t="s">
        <v>149</v>
      </c>
      <c r="BK1226" s="211">
        <f>SUM(BK1227:BK1327)</f>
        <v>0</v>
      </c>
    </row>
    <row r="1227" s="2" customFormat="1" ht="16.5" customHeight="1">
      <c r="A1227" s="40"/>
      <c r="B1227" s="41"/>
      <c r="C1227" s="214" t="s">
        <v>1745</v>
      </c>
      <c r="D1227" s="214" t="s">
        <v>151</v>
      </c>
      <c r="E1227" s="215" t="s">
        <v>1746</v>
      </c>
      <c r="F1227" s="216" t="s">
        <v>1747</v>
      </c>
      <c r="G1227" s="217" t="s">
        <v>320</v>
      </c>
      <c r="H1227" s="218">
        <v>44.399999999999999</v>
      </c>
      <c r="I1227" s="219"/>
      <c r="J1227" s="220">
        <f>ROUND(I1227*H1227,2)</f>
        <v>0</v>
      </c>
      <c r="K1227" s="216" t="s">
        <v>161</v>
      </c>
      <c r="L1227" s="46"/>
      <c r="M1227" s="221" t="s">
        <v>19</v>
      </c>
      <c r="N1227" s="222" t="s">
        <v>40</v>
      </c>
      <c r="O1227" s="86"/>
      <c r="P1227" s="223">
        <f>O1227*H1227</f>
        <v>0</v>
      </c>
      <c r="Q1227" s="223">
        <v>0</v>
      </c>
      <c r="R1227" s="223">
        <f>Q1227*H1227</f>
        <v>0</v>
      </c>
      <c r="S1227" s="223">
        <v>0</v>
      </c>
      <c r="T1227" s="224">
        <f>S1227*H1227</f>
        <v>0</v>
      </c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R1227" s="225" t="s">
        <v>286</v>
      </c>
      <c r="AT1227" s="225" t="s">
        <v>151</v>
      </c>
      <c r="AU1227" s="225" t="s">
        <v>78</v>
      </c>
      <c r="AY1227" s="19" t="s">
        <v>149</v>
      </c>
      <c r="BE1227" s="226">
        <f>IF(N1227="základní",J1227,0)</f>
        <v>0</v>
      </c>
      <c r="BF1227" s="226">
        <f>IF(N1227="snížená",J1227,0)</f>
        <v>0</v>
      </c>
      <c r="BG1227" s="226">
        <f>IF(N1227="zákl. přenesená",J1227,0)</f>
        <v>0</v>
      </c>
      <c r="BH1227" s="226">
        <f>IF(N1227="sníž. přenesená",J1227,0)</f>
        <v>0</v>
      </c>
      <c r="BI1227" s="226">
        <f>IF(N1227="nulová",J1227,0)</f>
        <v>0</v>
      </c>
      <c r="BJ1227" s="19" t="s">
        <v>76</v>
      </c>
      <c r="BK1227" s="226">
        <f>ROUND(I1227*H1227,2)</f>
        <v>0</v>
      </c>
      <c r="BL1227" s="19" t="s">
        <v>286</v>
      </c>
      <c r="BM1227" s="225" t="s">
        <v>1748</v>
      </c>
    </row>
    <row r="1228" s="2" customFormat="1">
      <c r="A1228" s="40"/>
      <c r="B1228" s="41"/>
      <c r="C1228" s="42"/>
      <c r="D1228" s="227" t="s">
        <v>158</v>
      </c>
      <c r="E1228" s="42"/>
      <c r="F1228" s="228" t="s">
        <v>1749</v>
      </c>
      <c r="G1228" s="42"/>
      <c r="H1228" s="42"/>
      <c r="I1228" s="229"/>
      <c r="J1228" s="42"/>
      <c r="K1228" s="42"/>
      <c r="L1228" s="46"/>
      <c r="M1228" s="230"/>
      <c r="N1228" s="231"/>
      <c r="O1228" s="86"/>
      <c r="P1228" s="86"/>
      <c r="Q1228" s="86"/>
      <c r="R1228" s="86"/>
      <c r="S1228" s="86"/>
      <c r="T1228" s="87"/>
      <c r="U1228" s="40"/>
      <c r="V1228" s="40"/>
      <c r="W1228" s="40"/>
      <c r="X1228" s="40"/>
      <c r="Y1228" s="40"/>
      <c r="Z1228" s="40"/>
      <c r="AA1228" s="40"/>
      <c r="AB1228" s="40"/>
      <c r="AC1228" s="40"/>
      <c r="AD1228" s="40"/>
      <c r="AE1228" s="40"/>
      <c r="AT1228" s="19" t="s">
        <v>158</v>
      </c>
      <c r="AU1228" s="19" t="s">
        <v>78</v>
      </c>
    </row>
    <row r="1229" s="2" customFormat="1">
      <c r="A1229" s="40"/>
      <c r="B1229" s="41"/>
      <c r="C1229" s="42"/>
      <c r="D1229" s="232" t="s">
        <v>164</v>
      </c>
      <c r="E1229" s="42"/>
      <c r="F1229" s="233" t="s">
        <v>1750</v>
      </c>
      <c r="G1229" s="42"/>
      <c r="H1229" s="42"/>
      <c r="I1229" s="229"/>
      <c r="J1229" s="42"/>
      <c r="K1229" s="42"/>
      <c r="L1229" s="46"/>
      <c r="M1229" s="230"/>
      <c r="N1229" s="231"/>
      <c r="O1229" s="86"/>
      <c r="P1229" s="86"/>
      <c r="Q1229" s="86"/>
      <c r="R1229" s="86"/>
      <c r="S1229" s="86"/>
      <c r="T1229" s="87"/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T1229" s="19" t="s">
        <v>164</v>
      </c>
      <c r="AU1229" s="19" t="s">
        <v>78</v>
      </c>
    </row>
    <row r="1230" s="14" customFormat="1">
      <c r="A1230" s="14"/>
      <c r="B1230" s="259"/>
      <c r="C1230" s="260"/>
      <c r="D1230" s="227" t="s">
        <v>438</v>
      </c>
      <c r="E1230" s="261" t="s">
        <v>19</v>
      </c>
      <c r="F1230" s="262" t="s">
        <v>782</v>
      </c>
      <c r="G1230" s="260"/>
      <c r="H1230" s="263">
        <v>17.899999999999999</v>
      </c>
      <c r="I1230" s="264"/>
      <c r="J1230" s="260"/>
      <c r="K1230" s="260"/>
      <c r="L1230" s="265"/>
      <c r="M1230" s="266"/>
      <c r="N1230" s="267"/>
      <c r="O1230" s="267"/>
      <c r="P1230" s="267"/>
      <c r="Q1230" s="267"/>
      <c r="R1230" s="267"/>
      <c r="S1230" s="267"/>
      <c r="T1230" s="268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69" t="s">
        <v>438</v>
      </c>
      <c r="AU1230" s="269" t="s">
        <v>78</v>
      </c>
      <c r="AV1230" s="14" t="s">
        <v>78</v>
      </c>
      <c r="AW1230" s="14" t="s">
        <v>31</v>
      </c>
      <c r="AX1230" s="14" t="s">
        <v>69</v>
      </c>
      <c r="AY1230" s="269" t="s">
        <v>149</v>
      </c>
    </row>
    <row r="1231" s="15" customFormat="1">
      <c r="A1231" s="15"/>
      <c r="B1231" s="270"/>
      <c r="C1231" s="271"/>
      <c r="D1231" s="227" t="s">
        <v>438</v>
      </c>
      <c r="E1231" s="272" t="s">
        <v>19</v>
      </c>
      <c r="F1231" s="273" t="s">
        <v>441</v>
      </c>
      <c r="G1231" s="271"/>
      <c r="H1231" s="274">
        <v>17.899999999999999</v>
      </c>
      <c r="I1231" s="275"/>
      <c r="J1231" s="271"/>
      <c r="K1231" s="271"/>
      <c r="L1231" s="276"/>
      <c r="M1231" s="277"/>
      <c r="N1231" s="278"/>
      <c r="O1231" s="278"/>
      <c r="P1231" s="278"/>
      <c r="Q1231" s="278"/>
      <c r="R1231" s="278"/>
      <c r="S1231" s="278"/>
      <c r="T1231" s="279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80" t="s">
        <v>438</v>
      </c>
      <c r="AU1231" s="280" t="s">
        <v>78</v>
      </c>
      <c r="AV1231" s="15" t="s">
        <v>166</v>
      </c>
      <c r="AW1231" s="15" t="s">
        <v>31</v>
      </c>
      <c r="AX1231" s="15" t="s">
        <v>69</v>
      </c>
      <c r="AY1231" s="280" t="s">
        <v>149</v>
      </c>
    </row>
    <row r="1232" s="14" customFormat="1">
      <c r="A1232" s="14"/>
      <c r="B1232" s="259"/>
      <c r="C1232" s="260"/>
      <c r="D1232" s="227" t="s">
        <v>438</v>
      </c>
      <c r="E1232" s="261" t="s">
        <v>19</v>
      </c>
      <c r="F1232" s="262" t="s">
        <v>783</v>
      </c>
      <c r="G1232" s="260"/>
      <c r="H1232" s="263">
        <v>9.8000000000000007</v>
      </c>
      <c r="I1232" s="264"/>
      <c r="J1232" s="260"/>
      <c r="K1232" s="260"/>
      <c r="L1232" s="265"/>
      <c r="M1232" s="266"/>
      <c r="N1232" s="267"/>
      <c r="O1232" s="267"/>
      <c r="P1232" s="267"/>
      <c r="Q1232" s="267"/>
      <c r="R1232" s="267"/>
      <c r="S1232" s="267"/>
      <c r="T1232" s="268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69" t="s">
        <v>438</v>
      </c>
      <c r="AU1232" s="269" t="s">
        <v>78</v>
      </c>
      <c r="AV1232" s="14" t="s">
        <v>78</v>
      </c>
      <c r="AW1232" s="14" t="s">
        <v>31</v>
      </c>
      <c r="AX1232" s="14" t="s">
        <v>69</v>
      </c>
      <c r="AY1232" s="269" t="s">
        <v>149</v>
      </c>
    </row>
    <row r="1233" s="15" customFormat="1">
      <c r="A1233" s="15"/>
      <c r="B1233" s="270"/>
      <c r="C1233" s="271"/>
      <c r="D1233" s="227" t="s">
        <v>438</v>
      </c>
      <c r="E1233" s="272" t="s">
        <v>19</v>
      </c>
      <c r="F1233" s="273" t="s">
        <v>441</v>
      </c>
      <c r="G1233" s="271"/>
      <c r="H1233" s="274">
        <v>9.8000000000000007</v>
      </c>
      <c r="I1233" s="275"/>
      <c r="J1233" s="271"/>
      <c r="K1233" s="271"/>
      <c r="L1233" s="276"/>
      <c r="M1233" s="277"/>
      <c r="N1233" s="278"/>
      <c r="O1233" s="278"/>
      <c r="P1233" s="278"/>
      <c r="Q1233" s="278"/>
      <c r="R1233" s="278"/>
      <c r="S1233" s="278"/>
      <c r="T1233" s="279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80" t="s">
        <v>438</v>
      </c>
      <c r="AU1233" s="280" t="s">
        <v>78</v>
      </c>
      <c r="AV1233" s="15" t="s">
        <v>166</v>
      </c>
      <c r="AW1233" s="15" t="s">
        <v>31</v>
      </c>
      <c r="AX1233" s="15" t="s">
        <v>69</v>
      </c>
      <c r="AY1233" s="280" t="s">
        <v>149</v>
      </c>
    </row>
    <row r="1234" s="14" customFormat="1">
      <c r="A1234" s="14"/>
      <c r="B1234" s="259"/>
      <c r="C1234" s="260"/>
      <c r="D1234" s="227" t="s">
        <v>438</v>
      </c>
      <c r="E1234" s="261" t="s">
        <v>19</v>
      </c>
      <c r="F1234" s="262" t="s">
        <v>1440</v>
      </c>
      <c r="G1234" s="260"/>
      <c r="H1234" s="263">
        <v>4.5</v>
      </c>
      <c r="I1234" s="264"/>
      <c r="J1234" s="260"/>
      <c r="K1234" s="260"/>
      <c r="L1234" s="265"/>
      <c r="M1234" s="266"/>
      <c r="N1234" s="267"/>
      <c r="O1234" s="267"/>
      <c r="P1234" s="267"/>
      <c r="Q1234" s="267"/>
      <c r="R1234" s="267"/>
      <c r="S1234" s="267"/>
      <c r="T1234" s="268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9" t="s">
        <v>438</v>
      </c>
      <c r="AU1234" s="269" t="s">
        <v>78</v>
      </c>
      <c r="AV1234" s="14" t="s">
        <v>78</v>
      </c>
      <c r="AW1234" s="14" t="s">
        <v>31</v>
      </c>
      <c r="AX1234" s="14" t="s">
        <v>69</v>
      </c>
      <c r="AY1234" s="269" t="s">
        <v>149</v>
      </c>
    </row>
    <row r="1235" s="15" customFormat="1">
      <c r="A1235" s="15"/>
      <c r="B1235" s="270"/>
      <c r="C1235" s="271"/>
      <c r="D1235" s="227" t="s">
        <v>438</v>
      </c>
      <c r="E1235" s="272" t="s">
        <v>19</v>
      </c>
      <c r="F1235" s="273" t="s">
        <v>441</v>
      </c>
      <c r="G1235" s="271"/>
      <c r="H1235" s="274">
        <v>4.5</v>
      </c>
      <c r="I1235" s="275"/>
      <c r="J1235" s="271"/>
      <c r="K1235" s="271"/>
      <c r="L1235" s="276"/>
      <c r="M1235" s="277"/>
      <c r="N1235" s="278"/>
      <c r="O1235" s="278"/>
      <c r="P1235" s="278"/>
      <c r="Q1235" s="278"/>
      <c r="R1235" s="278"/>
      <c r="S1235" s="278"/>
      <c r="T1235" s="279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80" t="s">
        <v>438</v>
      </c>
      <c r="AU1235" s="280" t="s">
        <v>78</v>
      </c>
      <c r="AV1235" s="15" t="s">
        <v>166</v>
      </c>
      <c r="AW1235" s="15" t="s">
        <v>31</v>
      </c>
      <c r="AX1235" s="15" t="s">
        <v>69</v>
      </c>
      <c r="AY1235" s="280" t="s">
        <v>149</v>
      </c>
    </row>
    <row r="1236" s="14" customFormat="1">
      <c r="A1236" s="14"/>
      <c r="B1236" s="259"/>
      <c r="C1236" s="260"/>
      <c r="D1236" s="227" t="s">
        <v>438</v>
      </c>
      <c r="E1236" s="261" t="s">
        <v>19</v>
      </c>
      <c r="F1236" s="262" t="s">
        <v>991</v>
      </c>
      <c r="G1236" s="260"/>
      <c r="H1236" s="263">
        <v>6.5</v>
      </c>
      <c r="I1236" s="264"/>
      <c r="J1236" s="260"/>
      <c r="K1236" s="260"/>
      <c r="L1236" s="265"/>
      <c r="M1236" s="266"/>
      <c r="N1236" s="267"/>
      <c r="O1236" s="267"/>
      <c r="P1236" s="267"/>
      <c r="Q1236" s="267"/>
      <c r="R1236" s="267"/>
      <c r="S1236" s="267"/>
      <c r="T1236" s="268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69" t="s">
        <v>438</v>
      </c>
      <c r="AU1236" s="269" t="s">
        <v>78</v>
      </c>
      <c r="AV1236" s="14" t="s">
        <v>78</v>
      </c>
      <c r="AW1236" s="14" t="s">
        <v>31</v>
      </c>
      <c r="AX1236" s="14" t="s">
        <v>69</v>
      </c>
      <c r="AY1236" s="269" t="s">
        <v>149</v>
      </c>
    </row>
    <row r="1237" s="15" customFormat="1">
      <c r="A1237" s="15"/>
      <c r="B1237" s="270"/>
      <c r="C1237" s="271"/>
      <c r="D1237" s="227" t="s">
        <v>438</v>
      </c>
      <c r="E1237" s="272" t="s">
        <v>19</v>
      </c>
      <c r="F1237" s="273" t="s">
        <v>441</v>
      </c>
      <c r="G1237" s="271"/>
      <c r="H1237" s="274">
        <v>6.5</v>
      </c>
      <c r="I1237" s="275"/>
      <c r="J1237" s="271"/>
      <c r="K1237" s="271"/>
      <c r="L1237" s="276"/>
      <c r="M1237" s="277"/>
      <c r="N1237" s="278"/>
      <c r="O1237" s="278"/>
      <c r="P1237" s="278"/>
      <c r="Q1237" s="278"/>
      <c r="R1237" s="278"/>
      <c r="S1237" s="278"/>
      <c r="T1237" s="279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80" t="s">
        <v>438</v>
      </c>
      <c r="AU1237" s="280" t="s">
        <v>78</v>
      </c>
      <c r="AV1237" s="15" t="s">
        <v>166</v>
      </c>
      <c r="AW1237" s="15" t="s">
        <v>31</v>
      </c>
      <c r="AX1237" s="15" t="s">
        <v>69</v>
      </c>
      <c r="AY1237" s="280" t="s">
        <v>149</v>
      </c>
    </row>
    <row r="1238" s="14" customFormat="1">
      <c r="A1238" s="14"/>
      <c r="B1238" s="259"/>
      <c r="C1238" s="260"/>
      <c r="D1238" s="227" t="s">
        <v>438</v>
      </c>
      <c r="E1238" s="261" t="s">
        <v>19</v>
      </c>
      <c r="F1238" s="262" t="s">
        <v>1128</v>
      </c>
      <c r="G1238" s="260"/>
      <c r="H1238" s="263">
        <v>2.8999999999999999</v>
      </c>
      <c r="I1238" s="264"/>
      <c r="J1238" s="260"/>
      <c r="K1238" s="260"/>
      <c r="L1238" s="265"/>
      <c r="M1238" s="266"/>
      <c r="N1238" s="267"/>
      <c r="O1238" s="267"/>
      <c r="P1238" s="267"/>
      <c r="Q1238" s="267"/>
      <c r="R1238" s="267"/>
      <c r="S1238" s="267"/>
      <c r="T1238" s="268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69" t="s">
        <v>438</v>
      </c>
      <c r="AU1238" s="269" t="s">
        <v>78</v>
      </c>
      <c r="AV1238" s="14" t="s">
        <v>78</v>
      </c>
      <c r="AW1238" s="14" t="s">
        <v>31</v>
      </c>
      <c r="AX1238" s="14" t="s">
        <v>69</v>
      </c>
      <c r="AY1238" s="269" t="s">
        <v>149</v>
      </c>
    </row>
    <row r="1239" s="15" customFormat="1">
      <c r="A1239" s="15"/>
      <c r="B1239" s="270"/>
      <c r="C1239" s="271"/>
      <c r="D1239" s="227" t="s">
        <v>438</v>
      </c>
      <c r="E1239" s="272" t="s">
        <v>19</v>
      </c>
      <c r="F1239" s="273" t="s">
        <v>441</v>
      </c>
      <c r="G1239" s="271"/>
      <c r="H1239" s="274">
        <v>2.8999999999999999</v>
      </c>
      <c r="I1239" s="275"/>
      <c r="J1239" s="271"/>
      <c r="K1239" s="271"/>
      <c r="L1239" s="276"/>
      <c r="M1239" s="277"/>
      <c r="N1239" s="278"/>
      <c r="O1239" s="278"/>
      <c r="P1239" s="278"/>
      <c r="Q1239" s="278"/>
      <c r="R1239" s="278"/>
      <c r="S1239" s="278"/>
      <c r="T1239" s="279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80" t="s">
        <v>438</v>
      </c>
      <c r="AU1239" s="280" t="s">
        <v>78</v>
      </c>
      <c r="AV1239" s="15" t="s">
        <v>166</v>
      </c>
      <c r="AW1239" s="15" t="s">
        <v>31</v>
      </c>
      <c r="AX1239" s="15" t="s">
        <v>69</v>
      </c>
      <c r="AY1239" s="280" t="s">
        <v>149</v>
      </c>
    </row>
    <row r="1240" s="14" customFormat="1">
      <c r="A1240" s="14"/>
      <c r="B1240" s="259"/>
      <c r="C1240" s="260"/>
      <c r="D1240" s="227" t="s">
        <v>438</v>
      </c>
      <c r="E1240" s="261" t="s">
        <v>19</v>
      </c>
      <c r="F1240" s="262" t="s">
        <v>1129</v>
      </c>
      <c r="G1240" s="260"/>
      <c r="H1240" s="263">
        <v>2.7999999999999998</v>
      </c>
      <c r="I1240" s="264"/>
      <c r="J1240" s="260"/>
      <c r="K1240" s="260"/>
      <c r="L1240" s="265"/>
      <c r="M1240" s="266"/>
      <c r="N1240" s="267"/>
      <c r="O1240" s="267"/>
      <c r="P1240" s="267"/>
      <c r="Q1240" s="267"/>
      <c r="R1240" s="267"/>
      <c r="S1240" s="267"/>
      <c r="T1240" s="268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69" t="s">
        <v>438</v>
      </c>
      <c r="AU1240" s="269" t="s">
        <v>78</v>
      </c>
      <c r="AV1240" s="14" t="s">
        <v>78</v>
      </c>
      <c r="AW1240" s="14" t="s">
        <v>31</v>
      </c>
      <c r="AX1240" s="14" t="s">
        <v>69</v>
      </c>
      <c r="AY1240" s="269" t="s">
        <v>149</v>
      </c>
    </row>
    <row r="1241" s="15" customFormat="1">
      <c r="A1241" s="15"/>
      <c r="B1241" s="270"/>
      <c r="C1241" s="271"/>
      <c r="D1241" s="227" t="s">
        <v>438</v>
      </c>
      <c r="E1241" s="272" t="s">
        <v>19</v>
      </c>
      <c r="F1241" s="273" t="s">
        <v>441</v>
      </c>
      <c r="G1241" s="271"/>
      <c r="H1241" s="274">
        <v>2.7999999999999998</v>
      </c>
      <c r="I1241" s="275"/>
      <c r="J1241" s="271"/>
      <c r="K1241" s="271"/>
      <c r="L1241" s="276"/>
      <c r="M1241" s="277"/>
      <c r="N1241" s="278"/>
      <c r="O1241" s="278"/>
      <c r="P1241" s="278"/>
      <c r="Q1241" s="278"/>
      <c r="R1241" s="278"/>
      <c r="S1241" s="278"/>
      <c r="T1241" s="279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80" t="s">
        <v>438</v>
      </c>
      <c r="AU1241" s="280" t="s">
        <v>78</v>
      </c>
      <c r="AV1241" s="15" t="s">
        <v>166</v>
      </c>
      <c r="AW1241" s="15" t="s">
        <v>31</v>
      </c>
      <c r="AX1241" s="15" t="s">
        <v>69</v>
      </c>
      <c r="AY1241" s="280" t="s">
        <v>149</v>
      </c>
    </row>
    <row r="1242" s="16" customFormat="1">
      <c r="A1242" s="16"/>
      <c r="B1242" s="281"/>
      <c r="C1242" s="282"/>
      <c r="D1242" s="227" t="s">
        <v>438</v>
      </c>
      <c r="E1242" s="283" t="s">
        <v>19</v>
      </c>
      <c r="F1242" s="284" t="s">
        <v>446</v>
      </c>
      <c r="G1242" s="282"/>
      <c r="H1242" s="285">
        <v>44.399999999999999</v>
      </c>
      <c r="I1242" s="286"/>
      <c r="J1242" s="282"/>
      <c r="K1242" s="282"/>
      <c r="L1242" s="287"/>
      <c r="M1242" s="288"/>
      <c r="N1242" s="289"/>
      <c r="O1242" s="289"/>
      <c r="P1242" s="289"/>
      <c r="Q1242" s="289"/>
      <c r="R1242" s="289"/>
      <c r="S1242" s="289"/>
      <c r="T1242" s="290"/>
      <c r="U1242" s="16"/>
      <c r="V1242" s="16"/>
      <c r="W1242" s="16"/>
      <c r="X1242" s="16"/>
      <c r="Y1242" s="16"/>
      <c r="Z1242" s="16"/>
      <c r="AA1242" s="16"/>
      <c r="AB1242" s="16"/>
      <c r="AC1242" s="16"/>
      <c r="AD1242" s="16"/>
      <c r="AE1242" s="16"/>
      <c r="AT1242" s="291" t="s">
        <v>438</v>
      </c>
      <c r="AU1242" s="291" t="s">
        <v>78</v>
      </c>
      <c r="AV1242" s="16" t="s">
        <v>156</v>
      </c>
      <c r="AW1242" s="16" t="s">
        <v>31</v>
      </c>
      <c r="AX1242" s="16" t="s">
        <v>76</v>
      </c>
      <c r="AY1242" s="291" t="s">
        <v>149</v>
      </c>
    </row>
    <row r="1243" s="2" customFormat="1" ht="16.5" customHeight="1">
      <c r="A1243" s="40"/>
      <c r="B1243" s="41"/>
      <c r="C1243" s="214" t="s">
        <v>1751</v>
      </c>
      <c r="D1243" s="214" t="s">
        <v>151</v>
      </c>
      <c r="E1243" s="215" t="s">
        <v>1752</v>
      </c>
      <c r="F1243" s="216" t="s">
        <v>1753</v>
      </c>
      <c r="G1243" s="217" t="s">
        <v>320</v>
      </c>
      <c r="H1243" s="218">
        <v>44.399999999999999</v>
      </c>
      <c r="I1243" s="219"/>
      <c r="J1243" s="220">
        <f>ROUND(I1243*H1243,2)</f>
        <v>0</v>
      </c>
      <c r="K1243" s="216" t="s">
        <v>161</v>
      </c>
      <c r="L1243" s="46"/>
      <c r="M1243" s="221" t="s">
        <v>19</v>
      </c>
      <c r="N1243" s="222" t="s">
        <v>40</v>
      </c>
      <c r="O1243" s="86"/>
      <c r="P1243" s="223">
        <f>O1243*H1243</f>
        <v>0</v>
      </c>
      <c r="Q1243" s="223">
        <v>0.00029999999999999997</v>
      </c>
      <c r="R1243" s="223">
        <f>Q1243*H1243</f>
        <v>0.013319999999999999</v>
      </c>
      <c r="S1243" s="223">
        <v>0</v>
      </c>
      <c r="T1243" s="224">
        <f>S1243*H1243</f>
        <v>0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25" t="s">
        <v>286</v>
      </c>
      <c r="AT1243" s="225" t="s">
        <v>151</v>
      </c>
      <c r="AU1243" s="225" t="s">
        <v>78</v>
      </c>
      <c r="AY1243" s="19" t="s">
        <v>149</v>
      </c>
      <c r="BE1243" s="226">
        <f>IF(N1243="základní",J1243,0)</f>
        <v>0</v>
      </c>
      <c r="BF1243" s="226">
        <f>IF(N1243="snížená",J1243,0)</f>
        <v>0</v>
      </c>
      <c r="BG1243" s="226">
        <f>IF(N1243="zákl. přenesená",J1243,0)</f>
        <v>0</v>
      </c>
      <c r="BH1243" s="226">
        <f>IF(N1243="sníž. přenesená",J1243,0)</f>
        <v>0</v>
      </c>
      <c r="BI1243" s="226">
        <f>IF(N1243="nulová",J1243,0)</f>
        <v>0</v>
      </c>
      <c r="BJ1243" s="19" t="s">
        <v>76</v>
      </c>
      <c r="BK1243" s="226">
        <f>ROUND(I1243*H1243,2)</f>
        <v>0</v>
      </c>
      <c r="BL1243" s="19" t="s">
        <v>286</v>
      </c>
      <c r="BM1243" s="225" t="s">
        <v>1754</v>
      </c>
    </row>
    <row r="1244" s="2" customFormat="1">
      <c r="A1244" s="40"/>
      <c r="B1244" s="41"/>
      <c r="C1244" s="42"/>
      <c r="D1244" s="227" t="s">
        <v>158</v>
      </c>
      <c r="E1244" s="42"/>
      <c r="F1244" s="228" t="s">
        <v>1755</v>
      </c>
      <c r="G1244" s="42"/>
      <c r="H1244" s="42"/>
      <c r="I1244" s="229"/>
      <c r="J1244" s="42"/>
      <c r="K1244" s="42"/>
      <c r="L1244" s="46"/>
      <c r="M1244" s="230"/>
      <c r="N1244" s="231"/>
      <c r="O1244" s="86"/>
      <c r="P1244" s="86"/>
      <c r="Q1244" s="86"/>
      <c r="R1244" s="86"/>
      <c r="S1244" s="86"/>
      <c r="T1244" s="87"/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T1244" s="19" t="s">
        <v>158</v>
      </c>
      <c r="AU1244" s="19" t="s">
        <v>78</v>
      </c>
    </row>
    <row r="1245" s="2" customFormat="1">
      <c r="A1245" s="40"/>
      <c r="B1245" s="41"/>
      <c r="C1245" s="42"/>
      <c r="D1245" s="232" t="s">
        <v>164</v>
      </c>
      <c r="E1245" s="42"/>
      <c r="F1245" s="233" t="s">
        <v>1756</v>
      </c>
      <c r="G1245" s="42"/>
      <c r="H1245" s="42"/>
      <c r="I1245" s="229"/>
      <c r="J1245" s="42"/>
      <c r="K1245" s="42"/>
      <c r="L1245" s="46"/>
      <c r="M1245" s="230"/>
      <c r="N1245" s="231"/>
      <c r="O1245" s="86"/>
      <c r="P1245" s="86"/>
      <c r="Q1245" s="86"/>
      <c r="R1245" s="86"/>
      <c r="S1245" s="86"/>
      <c r="T1245" s="87"/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T1245" s="19" t="s">
        <v>164</v>
      </c>
      <c r="AU1245" s="19" t="s">
        <v>78</v>
      </c>
    </row>
    <row r="1246" s="14" customFormat="1">
      <c r="A1246" s="14"/>
      <c r="B1246" s="259"/>
      <c r="C1246" s="260"/>
      <c r="D1246" s="227" t="s">
        <v>438</v>
      </c>
      <c r="E1246" s="261" t="s">
        <v>19</v>
      </c>
      <c r="F1246" s="262" t="s">
        <v>782</v>
      </c>
      <c r="G1246" s="260"/>
      <c r="H1246" s="263">
        <v>17.899999999999999</v>
      </c>
      <c r="I1246" s="264"/>
      <c r="J1246" s="260"/>
      <c r="K1246" s="260"/>
      <c r="L1246" s="265"/>
      <c r="M1246" s="266"/>
      <c r="N1246" s="267"/>
      <c r="O1246" s="267"/>
      <c r="P1246" s="267"/>
      <c r="Q1246" s="267"/>
      <c r="R1246" s="267"/>
      <c r="S1246" s="267"/>
      <c r="T1246" s="268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9" t="s">
        <v>438</v>
      </c>
      <c r="AU1246" s="269" t="s">
        <v>78</v>
      </c>
      <c r="AV1246" s="14" t="s">
        <v>78</v>
      </c>
      <c r="AW1246" s="14" t="s">
        <v>31</v>
      </c>
      <c r="AX1246" s="14" t="s">
        <v>69</v>
      </c>
      <c r="AY1246" s="269" t="s">
        <v>149</v>
      </c>
    </row>
    <row r="1247" s="15" customFormat="1">
      <c r="A1247" s="15"/>
      <c r="B1247" s="270"/>
      <c r="C1247" s="271"/>
      <c r="D1247" s="227" t="s">
        <v>438</v>
      </c>
      <c r="E1247" s="272" t="s">
        <v>19</v>
      </c>
      <c r="F1247" s="273" t="s">
        <v>441</v>
      </c>
      <c r="G1247" s="271"/>
      <c r="H1247" s="274">
        <v>17.899999999999999</v>
      </c>
      <c r="I1247" s="275"/>
      <c r="J1247" s="271"/>
      <c r="K1247" s="271"/>
      <c r="L1247" s="276"/>
      <c r="M1247" s="277"/>
      <c r="N1247" s="278"/>
      <c r="O1247" s="278"/>
      <c r="P1247" s="278"/>
      <c r="Q1247" s="278"/>
      <c r="R1247" s="278"/>
      <c r="S1247" s="278"/>
      <c r="T1247" s="279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80" t="s">
        <v>438</v>
      </c>
      <c r="AU1247" s="280" t="s">
        <v>78</v>
      </c>
      <c r="AV1247" s="15" t="s">
        <v>166</v>
      </c>
      <c r="AW1247" s="15" t="s">
        <v>31</v>
      </c>
      <c r="AX1247" s="15" t="s">
        <v>69</v>
      </c>
      <c r="AY1247" s="280" t="s">
        <v>149</v>
      </c>
    </row>
    <row r="1248" s="14" customFormat="1">
      <c r="A1248" s="14"/>
      <c r="B1248" s="259"/>
      <c r="C1248" s="260"/>
      <c r="D1248" s="227" t="s">
        <v>438</v>
      </c>
      <c r="E1248" s="261" t="s">
        <v>19</v>
      </c>
      <c r="F1248" s="262" t="s">
        <v>783</v>
      </c>
      <c r="G1248" s="260"/>
      <c r="H1248" s="263">
        <v>9.8000000000000007</v>
      </c>
      <c r="I1248" s="264"/>
      <c r="J1248" s="260"/>
      <c r="K1248" s="260"/>
      <c r="L1248" s="265"/>
      <c r="M1248" s="266"/>
      <c r="N1248" s="267"/>
      <c r="O1248" s="267"/>
      <c r="P1248" s="267"/>
      <c r="Q1248" s="267"/>
      <c r="R1248" s="267"/>
      <c r="S1248" s="267"/>
      <c r="T1248" s="268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69" t="s">
        <v>438</v>
      </c>
      <c r="AU1248" s="269" t="s">
        <v>78</v>
      </c>
      <c r="AV1248" s="14" t="s">
        <v>78</v>
      </c>
      <c r="AW1248" s="14" t="s">
        <v>31</v>
      </c>
      <c r="AX1248" s="14" t="s">
        <v>69</v>
      </c>
      <c r="AY1248" s="269" t="s">
        <v>149</v>
      </c>
    </row>
    <row r="1249" s="15" customFormat="1">
      <c r="A1249" s="15"/>
      <c r="B1249" s="270"/>
      <c r="C1249" s="271"/>
      <c r="D1249" s="227" t="s">
        <v>438</v>
      </c>
      <c r="E1249" s="272" t="s">
        <v>19</v>
      </c>
      <c r="F1249" s="273" t="s">
        <v>441</v>
      </c>
      <c r="G1249" s="271"/>
      <c r="H1249" s="274">
        <v>9.8000000000000007</v>
      </c>
      <c r="I1249" s="275"/>
      <c r="J1249" s="271"/>
      <c r="K1249" s="271"/>
      <c r="L1249" s="276"/>
      <c r="M1249" s="277"/>
      <c r="N1249" s="278"/>
      <c r="O1249" s="278"/>
      <c r="P1249" s="278"/>
      <c r="Q1249" s="278"/>
      <c r="R1249" s="278"/>
      <c r="S1249" s="278"/>
      <c r="T1249" s="279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80" t="s">
        <v>438</v>
      </c>
      <c r="AU1249" s="280" t="s">
        <v>78</v>
      </c>
      <c r="AV1249" s="15" t="s">
        <v>166</v>
      </c>
      <c r="AW1249" s="15" t="s">
        <v>31</v>
      </c>
      <c r="AX1249" s="15" t="s">
        <v>69</v>
      </c>
      <c r="AY1249" s="280" t="s">
        <v>149</v>
      </c>
    </row>
    <row r="1250" s="14" customFormat="1">
      <c r="A1250" s="14"/>
      <c r="B1250" s="259"/>
      <c r="C1250" s="260"/>
      <c r="D1250" s="227" t="s">
        <v>438</v>
      </c>
      <c r="E1250" s="261" t="s">
        <v>19</v>
      </c>
      <c r="F1250" s="262" t="s">
        <v>1440</v>
      </c>
      <c r="G1250" s="260"/>
      <c r="H1250" s="263">
        <v>4.5</v>
      </c>
      <c r="I1250" s="264"/>
      <c r="J1250" s="260"/>
      <c r="K1250" s="260"/>
      <c r="L1250" s="265"/>
      <c r="M1250" s="266"/>
      <c r="N1250" s="267"/>
      <c r="O1250" s="267"/>
      <c r="P1250" s="267"/>
      <c r="Q1250" s="267"/>
      <c r="R1250" s="267"/>
      <c r="S1250" s="267"/>
      <c r="T1250" s="268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69" t="s">
        <v>438</v>
      </c>
      <c r="AU1250" s="269" t="s">
        <v>78</v>
      </c>
      <c r="AV1250" s="14" t="s">
        <v>78</v>
      </c>
      <c r="AW1250" s="14" t="s">
        <v>31</v>
      </c>
      <c r="AX1250" s="14" t="s">
        <v>69</v>
      </c>
      <c r="AY1250" s="269" t="s">
        <v>149</v>
      </c>
    </row>
    <row r="1251" s="15" customFormat="1">
      <c r="A1251" s="15"/>
      <c r="B1251" s="270"/>
      <c r="C1251" s="271"/>
      <c r="D1251" s="227" t="s">
        <v>438</v>
      </c>
      <c r="E1251" s="272" t="s">
        <v>19</v>
      </c>
      <c r="F1251" s="273" t="s">
        <v>441</v>
      </c>
      <c r="G1251" s="271"/>
      <c r="H1251" s="274">
        <v>4.5</v>
      </c>
      <c r="I1251" s="275"/>
      <c r="J1251" s="271"/>
      <c r="K1251" s="271"/>
      <c r="L1251" s="276"/>
      <c r="M1251" s="277"/>
      <c r="N1251" s="278"/>
      <c r="O1251" s="278"/>
      <c r="P1251" s="278"/>
      <c r="Q1251" s="278"/>
      <c r="R1251" s="278"/>
      <c r="S1251" s="278"/>
      <c r="T1251" s="279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80" t="s">
        <v>438</v>
      </c>
      <c r="AU1251" s="280" t="s">
        <v>78</v>
      </c>
      <c r="AV1251" s="15" t="s">
        <v>166</v>
      </c>
      <c r="AW1251" s="15" t="s">
        <v>31</v>
      </c>
      <c r="AX1251" s="15" t="s">
        <v>69</v>
      </c>
      <c r="AY1251" s="280" t="s">
        <v>149</v>
      </c>
    </row>
    <row r="1252" s="14" customFormat="1">
      <c r="A1252" s="14"/>
      <c r="B1252" s="259"/>
      <c r="C1252" s="260"/>
      <c r="D1252" s="227" t="s">
        <v>438</v>
      </c>
      <c r="E1252" s="261" t="s">
        <v>19</v>
      </c>
      <c r="F1252" s="262" t="s">
        <v>991</v>
      </c>
      <c r="G1252" s="260"/>
      <c r="H1252" s="263">
        <v>6.5</v>
      </c>
      <c r="I1252" s="264"/>
      <c r="J1252" s="260"/>
      <c r="K1252" s="260"/>
      <c r="L1252" s="265"/>
      <c r="M1252" s="266"/>
      <c r="N1252" s="267"/>
      <c r="O1252" s="267"/>
      <c r="P1252" s="267"/>
      <c r="Q1252" s="267"/>
      <c r="R1252" s="267"/>
      <c r="S1252" s="267"/>
      <c r="T1252" s="268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69" t="s">
        <v>438</v>
      </c>
      <c r="AU1252" s="269" t="s">
        <v>78</v>
      </c>
      <c r="AV1252" s="14" t="s">
        <v>78</v>
      </c>
      <c r="AW1252" s="14" t="s">
        <v>31</v>
      </c>
      <c r="AX1252" s="14" t="s">
        <v>69</v>
      </c>
      <c r="AY1252" s="269" t="s">
        <v>149</v>
      </c>
    </row>
    <row r="1253" s="15" customFormat="1">
      <c r="A1253" s="15"/>
      <c r="B1253" s="270"/>
      <c r="C1253" s="271"/>
      <c r="D1253" s="227" t="s">
        <v>438</v>
      </c>
      <c r="E1253" s="272" t="s">
        <v>19</v>
      </c>
      <c r="F1253" s="273" t="s">
        <v>441</v>
      </c>
      <c r="G1253" s="271"/>
      <c r="H1253" s="274">
        <v>6.5</v>
      </c>
      <c r="I1253" s="275"/>
      <c r="J1253" s="271"/>
      <c r="K1253" s="271"/>
      <c r="L1253" s="276"/>
      <c r="M1253" s="277"/>
      <c r="N1253" s="278"/>
      <c r="O1253" s="278"/>
      <c r="P1253" s="278"/>
      <c r="Q1253" s="278"/>
      <c r="R1253" s="278"/>
      <c r="S1253" s="278"/>
      <c r="T1253" s="279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80" t="s">
        <v>438</v>
      </c>
      <c r="AU1253" s="280" t="s">
        <v>78</v>
      </c>
      <c r="AV1253" s="15" t="s">
        <v>166</v>
      </c>
      <c r="AW1253" s="15" t="s">
        <v>31</v>
      </c>
      <c r="AX1253" s="15" t="s">
        <v>69</v>
      </c>
      <c r="AY1253" s="280" t="s">
        <v>149</v>
      </c>
    </row>
    <row r="1254" s="14" customFormat="1">
      <c r="A1254" s="14"/>
      <c r="B1254" s="259"/>
      <c r="C1254" s="260"/>
      <c r="D1254" s="227" t="s">
        <v>438</v>
      </c>
      <c r="E1254" s="261" t="s">
        <v>19</v>
      </c>
      <c r="F1254" s="262" t="s">
        <v>1128</v>
      </c>
      <c r="G1254" s="260"/>
      <c r="H1254" s="263">
        <v>2.8999999999999999</v>
      </c>
      <c r="I1254" s="264"/>
      <c r="J1254" s="260"/>
      <c r="K1254" s="260"/>
      <c r="L1254" s="265"/>
      <c r="M1254" s="266"/>
      <c r="N1254" s="267"/>
      <c r="O1254" s="267"/>
      <c r="P1254" s="267"/>
      <c r="Q1254" s="267"/>
      <c r="R1254" s="267"/>
      <c r="S1254" s="267"/>
      <c r="T1254" s="268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69" t="s">
        <v>438</v>
      </c>
      <c r="AU1254" s="269" t="s">
        <v>78</v>
      </c>
      <c r="AV1254" s="14" t="s">
        <v>78</v>
      </c>
      <c r="AW1254" s="14" t="s">
        <v>31</v>
      </c>
      <c r="AX1254" s="14" t="s">
        <v>69</v>
      </c>
      <c r="AY1254" s="269" t="s">
        <v>149</v>
      </c>
    </row>
    <row r="1255" s="15" customFormat="1">
      <c r="A1255" s="15"/>
      <c r="B1255" s="270"/>
      <c r="C1255" s="271"/>
      <c r="D1255" s="227" t="s">
        <v>438</v>
      </c>
      <c r="E1255" s="272" t="s">
        <v>19</v>
      </c>
      <c r="F1255" s="273" t="s">
        <v>441</v>
      </c>
      <c r="G1255" s="271"/>
      <c r="H1255" s="274">
        <v>2.8999999999999999</v>
      </c>
      <c r="I1255" s="275"/>
      <c r="J1255" s="271"/>
      <c r="K1255" s="271"/>
      <c r="L1255" s="276"/>
      <c r="M1255" s="277"/>
      <c r="N1255" s="278"/>
      <c r="O1255" s="278"/>
      <c r="P1255" s="278"/>
      <c r="Q1255" s="278"/>
      <c r="R1255" s="278"/>
      <c r="S1255" s="278"/>
      <c r="T1255" s="279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80" t="s">
        <v>438</v>
      </c>
      <c r="AU1255" s="280" t="s">
        <v>78</v>
      </c>
      <c r="AV1255" s="15" t="s">
        <v>166</v>
      </c>
      <c r="AW1255" s="15" t="s">
        <v>31</v>
      </c>
      <c r="AX1255" s="15" t="s">
        <v>69</v>
      </c>
      <c r="AY1255" s="280" t="s">
        <v>149</v>
      </c>
    </row>
    <row r="1256" s="14" customFormat="1">
      <c r="A1256" s="14"/>
      <c r="B1256" s="259"/>
      <c r="C1256" s="260"/>
      <c r="D1256" s="227" t="s">
        <v>438</v>
      </c>
      <c r="E1256" s="261" t="s">
        <v>19</v>
      </c>
      <c r="F1256" s="262" t="s">
        <v>1129</v>
      </c>
      <c r="G1256" s="260"/>
      <c r="H1256" s="263">
        <v>2.7999999999999998</v>
      </c>
      <c r="I1256" s="264"/>
      <c r="J1256" s="260"/>
      <c r="K1256" s="260"/>
      <c r="L1256" s="265"/>
      <c r="M1256" s="266"/>
      <c r="N1256" s="267"/>
      <c r="O1256" s="267"/>
      <c r="P1256" s="267"/>
      <c r="Q1256" s="267"/>
      <c r="R1256" s="267"/>
      <c r="S1256" s="267"/>
      <c r="T1256" s="268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69" t="s">
        <v>438</v>
      </c>
      <c r="AU1256" s="269" t="s">
        <v>78</v>
      </c>
      <c r="AV1256" s="14" t="s">
        <v>78</v>
      </c>
      <c r="AW1256" s="14" t="s">
        <v>31</v>
      </c>
      <c r="AX1256" s="14" t="s">
        <v>69</v>
      </c>
      <c r="AY1256" s="269" t="s">
        <v>149</v>
      </c>
    </row>
    <row r="1257" s="15" customFormat="1">
      <c r="A1257" s="15"/>
      <c r="B1257" s="270"/>
      <c r="C1257" s="271"/>
      <c r="D1257" s="227" t="s">
        <v>438</v>
      </c>
      <c r="E1257" s="272" t="s">
        <v>19</v>
      </c>
      <c r="F1257" s="273" t="s">
        <v>441</v>
      </c>
      <c r="G1257" s="271"/>
      <c r="H1257" s="274">
        <v>2.7999999999999998</v>
      </c>
      <c r="I1257" s="275"/>
      <c r="J1257" s="271"/>
      <c r="K1257" s="271"/>
      <c r="L1257" s="276"/>
      <c r="M1257" s="277"/>
      <c r="N1257" s="278"/>
      <c r="O1257" s="278"/>
      <c r="P1257" s="278"/>
      <c r="Q1257" s="278"/>
      <c r="R1257" s="278"/>
      <c r="S1257" s="278"/>
      <c r="T1257" s="279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80" t="s">
        <v>438</v>
      </c>
      <c r="AU1257" s="280" t="s">
        <v>78</v>
      </c>
      <c r="AV1257" s="15" t="s">
        <v>166</v>
      </c>
      <c r="AW1257" s="15" t="s">
        <v>31</v>
      </c>
      <c r="AX1257" s="15" t="s">
        <v>69</v>
      </c>
      <c r="AY1257" s="280" t="s">
        <v>149</v>
      </c>
    </row>
    <row r="1258" s="16" customFormat="1">
      <c r="A1258" s="16"/>
      <c r="B1258" s="281"/>
      <c r="C1258" s="282"/>
      <c r="D1258" s="227" t="s">
        <v>438</v>
      </c>
      <c r="E1258" s="283" t="s">
        <v>19</v>
      </c>
      <c r="F1258" s="284" t="s">
        <v>446</v>
      </c>
      <c r="G1258" s="282"/>
      <c r="H1258" s="285">
        <v>44.399999999999999</v>
      </c>
      <c r="I1258" s="286"/>
      <c r="J1258" s="282"/>
      <c r="K1258" s="282"/>
      <c r="L1258" s="287"/>
      <c r="M1258" s="288"/>
      <c r="N1258" s="289"/>
      <c r="O1258" s="289"/>
      <c r="P1258" s="289"/>
      <c r="Q1258" s="289"/>
      <c r="R1258" s="289"/>
      <c r="S1258" s="289"/>
      <c r="T1258" s="290"/>
      <c r="U1258" s="16"/>
      <c r="V1258" s="16"/>
      <c r="W1258" s="16"/>
      <c r="X1258" s="16"/>
      <c r="Y1258" s="16"/>
      <c r="Z1258" s="16"/>
      <c r="AA1258" s="16"/>
      <c r="AB1258" s="16"/>
      <c r="AC1258" s="16"/>
      <c r="AD1258" s="16"/>
      <c r="AE1258" s="16"/>
      <c r="AT1258" s="291" t="s">
        <v>438</v>
      </c>
      <c r="AU1258" s="291" t="s">
        <v>78</v>
      </c>
      <c r="AV1258" s="16" t="s">
        <v>156</v>
      </c>
      <c r="AW1258" s="16" t="s">
        <v>31</v>
      </c>
      <c r="AX1258" s="16" t="s">
        <v>76</v>
      </c>
      <c r="AY1258" s="291" t="s">
        <v>149</v>
      </c>
    </row>
    <row r="1259" s="2" customFormat="1" ht="24.15" customHeight="1">
      <c r="A1259" s="40"/>
      <c r="B1259" s="41"/>
      <c r="C1259" s="214" t="s">
        <v>1757</v>
      </c>
      <c r="D1259" s="214" t="s">
        <v>151</v>
      </c>
      <c r="E1259" s="215" t="s">
        <v>1758</v>
      </c>
      <c r="F1259" s="216" t="s">
        <v>1759</v>
      </c>
      <c r="G1259" s="217" t="s">
        <v>320</v>
      </c>
      <c r="H1259" s="218">
        <v>44.399999999999999</v>
      </c>
      <c r="I1259" s="219"/>
      <c r="J1259" s="220">
        <f>ROUND(I1259*H1259,2)</f>
        <v>0</v>
      </c>
      <c r="K1259" s="216" t="s">
        <v>161</v>
      </c>
      <c r="L1259" s="46"/>
      <c r="M1259" s="221" t="s">
        <v>19</v>
      </c>
      <c r="N1259" s="222" t="s">
        <v>40</v>
      </c>
      <c r="O1259" s="86"/>
      <c r="P1259" s="223">
        <f>O1259*H1259</f>
        <v>0</v>
      </c>
      <c r="Q1259" s="223">
        <v>0.0074999999999999997</v>
      </c>
      <c r="R1259" s="223">
        <f>Q1259*H1259</f>
        <v>0.33299999999999996</v>
      </c>
      <c r="S1259" s="223">
        <v>0</v>
      </c>
      <c r="T1259" s="224">
        <f>S1259*H1259</f>
        <v>0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25" t="s">
        <v>286</v>
      </c>
      <c r="AT1259" s="225" t="s">
        <v>151</v>
      </c>
      <c r="AU1259" s="225" t="s">
        <v>78</v>
      </c>
      <c r="AY1259" s="19" t="s">
        <v>149</v>
      </c>
      <c r="BE1259" s="226">
        <f>IF(N1259="základní",J1259,0)</f>
        <v>0</v>
      </c>
      <c r="BF1259" s="226">
        <f>IF(N1259="snížená",J1259,0)</f>
        <v>0</v>
      </c>
      <c r="BG1259" s="226">
        <f>IF(N1259="zákl. přenesená",J1259,0)</f>
        <v>0</v>
      </c>
      <c r="BH1259" s="226">
        <f>IF(N1259="sníž. přenesená",J1259,0)</f>
        <v>0</v>
      </c>
      <c r="BI1259" s="226">
        <f>IF(N1259="nulová",J1259,0)</f>
        <v>0</v>
      </c>
      <c r="BJ1259" s="19" t="s">
        <v>76</v>
      </c>
      <c r="BK1259" s="226">
        <f>ROUND(I1259*H1259,2)</f>
        <v>0</v>
      </c>
      <c r="BL1259" s="19" t="s">
        <v>286</v>
      </c>
      <c r="BM1259" s="225" t="s">
        <v>1760</v>
      </c>
    </row>
    <row r="1260" s="2" customFormat="1">
      <c r="A1260" s="40"/>
      <c r="B1260" s="41"/>
      <c r="C1260" s="42"/>
      <c r="D1260" s="227" t="s">
        <v>158</v>
      </c>
      <c r="E1260" s="42"/>
      <c r="F1260" s="228" t="s">
        <v>1761</v>
      </c>
      <c r="G1260" s="42"/>
      <c r="H1260" s="42"/>
      <c r="I1260" s="229"/>
      <c r="J1260" s="42"/>
      <c r="K1260" s="42"/>
      <c r="L1260" s="46"/>
      <c r="M1260" s="230"/>
      <c r="N1260" s="231"/>
      <c r="O1260" s="86"/>
      <c r="P1260" s="86"/>
      <c r="Q1260" s="86"/>
      <c r="R1260" s="86"/>
      <c r="S1260" s="86"/>
      <c r="T1260" s="87"/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T1260" s="19" t="s">
        <v>158</v>
      </c>
      <c r="AU1260" s="19" t="s">
        <v>78</v>
      </c>
    </row>
    <row r="1261" s="2" customFormat="1">
      <c r="A1261" s="40"/>
      <c r="B1261" s="41"/>
      <c r="C1261" s="42"/>
      <c r="D1261" s="232" t="s">
        <v>164</v>
      </c>
      <c r="E1261" s="42"/>
      <c r="F1261" s="233" t="s">
        <v>1762</v>
      </c>
      <c r="G1261" s="42"/>
      <c r="H1261" s="42"/>
      <c r="I1261" s="229"/>
      <c r="J1261" s="42"/>
      <c r="K1261" s="42"/>
      <c r="L1261" s="46"/>
      <c r="M1261" s="230"/>
      <c r="N1261" s="231"/>
      <c r="O1261" s="86"/>
      <c r="P1261" s="86"/>
      <c r="Q1261" s="86"/>
      <c r="R1261" s="86"/>
      <c r="S1261" s="86"/>
      <c r="T1261" s="87"/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T1261" s="19" t="s">
        <v>164</v>
      </c>
      <c r="AU1261" s="19" t="s">
        <v>78</v>
      </c>
    </row>
    <row r="1262" s="14" customFormat="1">
      <c r="A1262" s="14"/>
      <c r="B1262" s="259"/>
      <c r="C1262" s="260"/>
      <c r="D1262" s="227" t="s">
        <v>438</v>
      </c>
      <c r="E1262" s="261" t="s">
        <v>19</v>
      </c>
      <c r="F1262" s="262" t="s">
        <v>782</v>
      </c>
      <c r="G1262" s="260"/>
      <c r="H1262" s="263">
        <v>17.899999999999999</v>
      </c>
      <c r="I1262" s="264"/>
      <c r="J1262" s="260"/>
      <c r="K1262" s="260"/>
      <c r="L1262" s="265"/>
      <c r="M1262" s="266"/>
      <c r="N1262" s="267"/>
      <c r="O1262" s="267"/>
      <c r="P1262" s="267"/>
      <c r="Q1262" s="267"/>
      <c r="R1262" s="267"/>
      <c r="S1262" s="267"/>
      <c r="T1262" s="268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69" t="s">
        <v>438</v>
      </c>
      <c r="AU1262" s="269" t="s">
        <v>78</v>
      </c>
      <c r="AV1262" s="14" t="s">
        <v>78</v>
      </c>
      <c r="AW1262" s="14" t="s">
        <v>31</v>
      </c>
      <c r="AX1262" s="14" t="s">
        <v>69</v>
      </c>
      <c r="AY1262" s="269" t="s">
        <v>149</v>
      </c>
    </row>
    <row r="1263" s="15" customFormat="1">
      <c r="A1263" s="15"/>
      <c r="B1263" s="270"/>
      <c r="C1263" s="271"/>
      <c r="D1263" s="227" t="s">
        <v>438</v>
      </c>
      <c r="E1263" s="272" t="s">
        <v>19</v>
      </c>
      <c r="F1263" s="273" t="s">
        <v>441</v>
      </c>
      <c r="G1263" s="271"/>
      <c r="H1263" s="274">
        <v>17.899999999999999</v>
      </c>
      <c r="I1263" s="275"/>
      <c r="J1263" s="271"/>
      <c r="K1263" s="271"/>
      <c r="L1263" s="276"/>
      <c r="M1263" s="277"/>
      <c r="N1263" s="278"/>
      <c r="O1263" s="278"/>
      <c r="P1263" s="278"/>
      <c r="Q1263" s="278"/>
      <c r="R1263" s="278"/>
      <c r="S1263" s="278"/>
      <c r="T1263" s="279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80" t="s">
        <v>438</v>
      </c>
      <c r="AU1263" s="280" t="s">
        <v>78</v>
      </c>
      <c r="AV1263" s="15" t="s">
        <v>166</v>
      </c>
      <c r="AW1263" s="15" t="s">
        <v>31</v>
      </c>
      <c r="AX1263" s="15" t="s">
        <v>69</v>
      </c>
      <c r="AY1263" s="280" t="s">
        <v>149</v>
      </c>
    </row>
    <row r="1264" s="14" customFormat="1">
      <c r="A1264" s="14"/>
      <c r="B1264" s="259"/>
      <c r="C1264" s="260"/>
      <c r="D1264" s="227" t="s">
        <v>438</v>
      </c>
      <c r="E1264" s="261" t="s">
        <v>19</v>
      </c>
      <c r="F1264" s="262" t="s">
        <v>783</v>
      </c>
      <c r="G1264" s="260"/>
      <c r="H1264" s="263">
        <v>9.8000000000000007</v>
      </c>
      <c r="I1264" s="264"/>
      <c r="J1264" s="260"/>
      <c r="K1264" s="260"/>
      <c r="L1264" s="265"/>
      <c r="M1264" s="266"/>
      <c r="N1264" s="267"/>
      <c r="O1264" s="267"/>
      <c r="P1264" s="267"/>
      <c r="Q1264" s="267"/>
      <c r="R1264" s="267"/>
      <c r="S1264" s="267"/>
      <c r="T1264" s="268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9" t="s">
        <v>438</v>
      </c>
      <c r="AU1264" s="269" t="s">
        <v>78</v>
      </c>
      <c r="AV1264" s="14" t="s">
        <v>78</v>
      </c>
      <c r="AW1264" s="14" t="s">
        <v>31</v>
      </c>
      <c r="AX1264" s="14" t="s">
        <v>69</v>
      </c>
      <c r="AY1264" s="269" t="s">
        <v>149</v>
      </c>
    </row>
    <row r="1265" s="15" customFormat="1">
      <c r="A1265" s="15"/>
      <c r="B1265" s="270"/>
      <c r="C1265" s="271"/>
      <c r="D1265" s="227" t="s">
        <v>438</v>
      </c>
      <c r="E1265" s="272" t="s">
        <v>19</v>
      </c>
      <c r="F1265" s="273" t="s">
        <v>441</v>
      </c>
      <c r="G1265" s="271"/>
      <c r="H1265" s="274">
        <v>9.8000000000000007</v>
      </c>
      <c r="I1265" s="275"/>
      <c r="J1265" s="271"/>
      <c r="K1265" s="271"/>
      <c r="L1265" s="276"/>
      <c r="M1265" s="277"/>
      <c r="N1265" s="278"/>
      <c r="O1265" s="278"/>
      <c r="P1265" s="278"/>
      <c r="Q1265" s="278"/>
      <c r="R1265" s="278"/>
      <c r="S1265" s="278"/>
      <c r="T1265" s="279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80" t="s">
        <v>438</v>
      </c>
      <c r="AU1265" s="280" t="s">
        <v>78</v>
      </c>
      <c r="AV1265" s="15" t="s">
        <v>166</v>
      </c>
      <c r="AW1265" s="15" t="s">
        <v>31</v>
      </c>
      <c r="AX1265" s="15" t="s">
        <v>69</v>
      </c>
      <c r="AY1265" s="280" t="s">
        <v>149</v>
      </c>
    </row>
    <row r="1266" s="14" customFormat="1">
      <c r="A1266" s="14"/>
      <c r="B1266" s="259"/>
      <c r="C1266" s="260"/>
      <c r="D1266" s="227" t="s">
        <v>438</v>
      </c>
      <c r="E1266" s="261" t="s">
        <v>19</v>
      </c>
      <c r="F1266" s="262" t="s">
        <v>1440</v>
      </c>
      <c r="G1266" s="260"/>
      <c r="H1266" s="263">
        <v>4.5</v>
      </c>
      <c r="I1266" s="264"/>
      <c r="J1266" s="260"/>
      <c r="K1266" s="260"/>
      <c r="L1266" s="265"/>
      <c r="M1266" s="266"/>
      <c r="N1266" s="267"/>
      <c r="O1266" s="267"/>
      <c r="P1266" s="267"/>
      <c r="Q1266" s="267"/>
      <c r="R1266" s="267"/>
      <c r="S1266" s="267"/>
      <c r="T1266" s="268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69" t="s">
        <v>438</v>
      </c>
      <c r="AU1266" s="269" t="s">
        <v>78</v>
      </c>
      <c r="AV1266" s="14" t="s">
        <v>78</v>
      </c>
      <c r="AW1266" s="14" t="s">
        <v>31</v>
      </c>
      <c r="AX1266" s="14" t="s">
        <v>69</v>
      </c>
      <c r="AY1266" s="269" t="s">
        <v>149</v>
      </c>
    </row>
    <row r="1267" s="15" customFormat="1">
      <c r="A1267" s="15"/>
      <c r="B1267" s="270"/>
      <c r="C1267" s="271"/>
      <c r="D1267" s="227" t="s">
        <v>438</v>
      </c>
      <c r="E1267" s="272" t="s">
        <v>19</v>
      </c>
      <c r="F1267" s="273" t="s">
        <v>441</v>
      </c>
      <c r="G1267" s="271"/>
      <c r="H1267" s="274">
        <v>4.5</v>
      </c>
      <c r="I1267" s="275"/>
      <c r="J1267" s="271"/>
      <c r="K1267" s="271"/>
      <c r="L1267" s="276"/>
      <c r="M1267" s="277"/>
      <c r="N1267" s="278"/>
      <c r="O1267" s="278"/>
      <c r="P1267" s="278"/>
      <c r="Q1267" s="278"/>
      <c r="R1267" s="278"/>
      <c r="S1267" s="278"/>
      <c r="T1267" s="279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80" t="s">
        <v>438</v>
      </c>
      <c r="AU1267" s="280" t="s">
        <v>78</v>
      </c>
      <c r="AV1267" s="15" t="s">
        <v>166</v>
      </c>
      <c r="AW1267" s="15" t="s">
        <v>31</v>
      </c>
      <c r="AX1267" s="15" t="s">
        <v>69</v>
      </c>
      <c r="AY1267" s="280" t="s">
        <v>149</v>
      </c>
    </row>
    <row r="1268" s="14" customFormat="1">
      <c r="A1268" s="14"/>
      <c r="B1268" s="259"/>
      <c r="C1268" s="260"/>
      <c r="D1268" s="227" t="s">
        <v>438</v>
      </c>
      <c r="E1268" s="261" t="s">
        <v>19</v>
      </c>
      <c r="F1268" s="262" t="s">
        <v>991</v>
      </c>
      <c r="G1268" s="260"/>
      <c r="H1268" s="263">
        <v>6.5</v>
      </c>
      <c r="I1268" s="264"/>
      <c r="J1268" s="260"/>
      <c r="K1268" s="260"/>
      <c r="L1268" s="265"/>
      <c r="M1268" s="266"/>
      <c r="N1268" s="267"/>
      <c r="O1268" s="267"/>
      <c r="P1268" s="267"/>
      <c r="Q1268" s="267"/>
      <c r="R1268" s="267"/>
      <c r="S1268" s="267"/>
      <c r="T1268" s="268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69" t="s">
        <v>438</v>
      </c>
      <c r="AU1268" s="269" t="s">
        <v>78</v>
      </c>
      <c r="AV1268" s="14" t="s">
        <v>78</v>
      </c>
      <c r="AW1268" s="14" t="s">
        <v>31</v>
      </c>
      <c r="AX1268" s="14" t="s">
        <v>69</v>
      </c>
      <c r="AY1268" s="269" t="s">
        <v>149</v>
      </c>
    </row>
    <row r="1269" s="15" customFormat="1">
      <c r="A1269" s="15"/>
      <c r="B1269" s="270"/>
      <c r="C1269" s="271"/>
      <c r="D1269" s="227" t="s">
        <v>438</v>
      </c>
      <c r="E1269" s="272" t="s">
        <v>19</v>
      </c>
      <c r="F1269" s="273" t="s">
        <v>441</v>
      </c>
      <c r="G1269" s="271"/>
      <c r="H1269" s="274">
        <v>6.5</v>
      </c>
      <c r="I1269" s="275"/>
      <c r="J1269" s="271"/>
      <c r="K1269" s="271"/>
      <c r="L1269" s="276"/>
      <c r="M1269" s="277"/>
      <c r="N1269" s="278"/>
      <c r="O1269" s="278"/>
      <c r="P1269" s="278"/>
      <c r="Q1269" s="278"/>
      <c r="R1269" s="278"/>
      <c r="S1269" s="278"/>
      <c r="T1269" s="279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T1269" s="280" t="s">
        <v>438</v>
      </c>
      <c r="AU1269" s="280" t="s">
        <v>78</v>
      </c>
      <c r="AV1269" s="15" t="s">
        <v>166</v>
      </c>
      <c r="AW1269" s="15" t="s">
        <v>31</v>
      </c>
      <c r="AX1269" s="15" t="s">
        <v>69</v>
      </c>
      <c r="AY1269" s="280" t="s">
        <v>149</v>
      </c>
    </row>
    <row r="1270" s="14" customFormat="1">
      <c r="A1270" s="14"/>
      <c r="B1270" s="259"/>
      <c r="C1270" s="260"/>
      <c r="D1270" s="227" t="s">
        <v>438</v>
      </c>
      <c r="E1270" s="261" t="s">
        <v>19</v>
      </c>
      <c r="F1270" s="262" t="s">
        <v>1128</v>
      </c>
      <c r="G1270" s="260"/>
      <c r="H1270" s="263">
        <v>2.8999999999999999</v>
      </c>
      <c r="I1270" s="264"/>
      <c r="J1270" s="260"/>
      <c r="K1270" s="260"/>
      <c r="L1270" s="265"/>
      <c r="M1270" s="266"/>
      <c r="N1270" s="267"/>
      <c r="O1270" s="267"/>
      <c r="P1270" s="267"/>
      <c r="Q1270" s="267"/>
      <c r="R1270" s="267"/>
      <c r="S1270" s="267"/>
      <c r="T1270" s="268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69" t="s">
        <v>438</v>
      </c>
      <c r="AU1270" s="269" t="s">
        <v>78</v>
      </c>
      <c r="AV1270" s="14" t="s">
        <v>78</v>
      </c>
      <c r="AW1270" s="14" t="s">
        <v>31</v>
      </c>
      <c r="AX1270" s="14" t="s">
        <v>69</v>
      </c>
      <c r="AY1270" s="269" t="s">
        <v>149</v>
      </c>
    </row>
    <row r="1271" s="15" customFormat="1">
      <c r="A1271" s="15"/>
      <c r="B1271" s="270"/>
      <c r="C1271" s="271"/>
      <c r="D1271" s="227" t="s">
        <v>438</v>
      </c>
      <c r="E1271" s="272" t="s">
        <v>19</v>
      </c>
      <c r="F1271" s="273" t="s">
        <v>441</v>
      </c>
      <c r="G1271" s="271"/>
      <c r="H1271" s="274">
        <v>2.8999999999999999</v>
      </c>
      <c r="I1271" s="275"/>
      <c r="J1271" s="271"/>
      <c r="K1271" s="271"/>
      <c r="L1271" s="276"/>
      <c r="M1271" s="277"/>
      <c r="N1271" s="278"/>
      <c r="O1271" s="278"/>
      <c r="P1271" s="278"/>
      <c r="Q1271" s="278"/>
      <c r="R1271" s="278"/>
      <c r="S1271" s="278"/>
      <c r="T1271" s="279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80" t="s">
        <v>438</v>
      </c>
      <c r="AU1271" s="280" t="s">
        <v>78</v>
      </c>
      <c r="AV1271" s="15" t="s">
        <v>166</v>
      </c>
      <c r="AW1271" s="15" t="s">
        <v>31</v>
      </c>
      <c r="AX1271" s="15" t="s">
        <v>69</v>
      </c>
      <c r="AY1271" s="280" t="s">
        <v>149</v>
      </c>
    </row>
    <row r="1272" s="14" customFormat="1">
      <c r="A1272" s="14"/>
      <c r="B1272" s="259"/>
      <c r="C1272" s="260"/>
      <c r="D1272" s="227" t="s">
        <v>438</v>
      </c>
      <c r="E1272" s="261" t="s">
        <v>19</v>
      </c>
      <c r="F1272" s="262" t="s">
        <v>1129</v>
      </c>
      <c r="G1272" s="260"/>
      <c r="H1272" s="263">
        <v>2.7999999999999998</v>
      </c>
      <c r="I1272" s="264"/>
      <c r="J1272" s="260"/>
      <c r="K1272" s="260"/>
      <c r="L1272" s="265"/>
      <c r="M1272" s="266"/>
      <c r="N1272" s="267"/>
      <c r="O1272" s="267"/>
      <c r="P1272" s="267"/>
      <c r="Q1272" s="267"/>
      <c r="R1272" s="267"/>
      <c r="S1272" s="267"/>
      <c r="T1272" s="268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9" t="s">
        <v>438</v>
      </c>
      <c r="AU1272" s="269" t="s">
        <v>78</v>
      </c>
      <c r="AV1272" s="14" t="s">
        <v>78</v>
      </c>
      <c r="AW1272" s="14" t="s">
        <v>31</v>
      </c>
      <c r="AX1272" s="14" t="s">
        <v>69</v>
      </c>
      <c r="AY1272" s="269" t="s">
        <v>149</v>
      </c>
    </row>
    <row r="1273" s="15" customFormat="1">
      <c r="A1273" s="15"/>
      <c r="B1273" s="270"/>
      <c r="C1273" s="271"/>
      <c r="D1273" s="227" t="s">
        <v>438</v>
      </c>
      <c r="E1273" s="272" t="s">
        <v>19</v>
      </c>
      <c r="F1273" s="273" t="s">
        <v>441</v>
      </c>
      <c r="G1273" s="271"/>
      <c r="H1273" s="274">
        <v>2.7999999999999998</v>
      </c>
      <c r="I1273" s="275"/>
      <c r="J1273" s="271"/>
      <c r="K1273" s="271"/>
      <c r="L1273" s="276"/>
      <c r="M1273" s="277"/>
      <c r="N1273" s="278"/>
      <c r="O1273" s="278"/>
      <c r="P1273" s="278"/>
      <c r="Q1273" s="278"/>
      <c r="R1273" s="278"/>
      <c r="S1273" s="278"/>
      <c r="T1273" s="279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80" t="s">
        <v>438</v>
      </c>
      <c r="AU1273" s="280" t="s">
        <v>78</v>
      </c>
      <c r="AV1273" s="15" t="s">
        <v>166</v>
      </c>
      <c r="AW1273" s="15" t="s">
        <v>31</v>
      </c>
      <c r="AX1273" s="15" t="s">
        <v>69</v>
      </c>
      <c r="AY1273" s="280" t="s">
        <v>149</v>
      </c>
    </row>
    <row r="1274" s="16" customFormat="1">
      <c r="A1274" s="16"/>
      <c r="B1274" s="281"/>
      <c r="C1274" s="282"/>
      <c r="D1274" s="227" t="s">
        <v>438</v>
      </c>
      <c r="E1274" s="283" t="s">
        <v>19</v>
      </c>
      <c r="F1274" s="284" t="s">
        <v>446</v>
      </c>
      <c r="G1274" s="282"/>
      <c r="H1274" s="285">
        <v>44.399999999999999</v>
      </c>
      <c r="I1274" s="286"/>
      <c r="J1274" s="282"/>
      <c r="K1274" s="282"/>
      <c r="L1274" s="287"/>
      <c r="M1274" s="288"/>
      <c r="N1274" s="289"/>
      <c r="O1274" s="289"/>
      <c r="P1274" s="289"/>
      <c r="Q1274" s="289"/>
      <c r="R1274" s="289"/>
      <c r="S1274" s="289"/>
      <c r="T1274" s="290"/>
      <c r="U1274" s="16"/>
      <c r="V1274" s="16"/>
      <c r="W1274" s="16"/>
      <c r="X1274" s="16"/>
      <c r="Y1274" s="16"/>
      <c r="Z1274" s="16"/>
      <c r="AA1274" s="16"/>
      <c r="AB1274" s="16"/>
      <c r="AC1274" s="16"/>
      <c r="AD1274" s="16"/>
      <c r="AE1274" s="16"/>
      <c r="AT1274" s="291" t="s">
        <v>438</v>
      </c>
      <c r="AU1274" s="291" t="s">
        <v>78</v>
      </c>
      <c r="AV1274" s="16" t="s">
        <v>156</v>
      </c>
      <c r="AW1274" s="16" t="s">
        <v>31</v>
      </c>
      <c r="AX1274" s="16" t="s">
        <v>76</v>
      </c>
      <c r="AY1274" s="291" t="s">
        <v>149</v>
      </c>
    </row>
    <row r="1275" s="2" customFormat="1" ht="24.15" customHeight="1">
      <c r="A1275" s="40"/>
      <c r="B1275" s="41"/>
      <c r="C1275" s="214" t="s">
        <v>1763</v>
      </c>
      <c r="D1275" s="214" t="s">
        <v>151</v>
      </c>
      <c r="E1275" s="215" t="s">
        <v>1764</v>
      </c>
      <c r="F1275" s="216" t="s">
        <v>1765</v>
      </c>
      <c r="G1275" s="217" t="s">
        <v>320</v>
      </c>
      <c r="H1275" s="218">
        <v>44.399999999999999</v>
      </c>
      <c r="I1275" s="219"/>
      <c r="J1275" s="220">
        <f>ROUND(I1275*H1275,2)</f>
        <v>0</v>
      </c>
      <c r="K1275" s="216" t="s">
        <v>161</v>
      </c>
      <c r="L1275" s="46"/>
      <c r="M1275" s="221" t="s">
        <v>19</v>
      </c>
      <c r="N1275" s="222" t="s">
        <v>40</v>
      </c>
      <c r="O1275" s="86"/>
      <c r="P1275" s="223">
        <f>O1275*H1275</f>
        <v>0</v>
      </c>
      <c r="Q1275" s="223">
        <v>0.0054000000000000003</v>
      </c>
      <c r="R1275" s="223">
        <f>Q1275*H1275</f>
        <v>0.23976</v>
      </c>
      <c r="S1275" s="223">
        <v>0</v>
      </c>
      <c r="T1275" s="224">
        <f>S1275*H1275</f>
        <v>0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25" t="s">
        <v>286</v>
      </c>
      <c r="AT1275" s="225" t="s">
        <v>151</v>
      </c>
      <c r="AU1275" s="225" t="s">
        <v>78</v>
      </c>
      <c r="AY1275" s="19" t="s">
        <v>149</v>
      </c>
      <c r="BE1275" s="226">
        <f>IF(N1275="základní",J1275,0)</f>
        <v>0</v>
      </c>
      <c r="BF1275" s="226">
        <f>IF(N1275="snížená",J1275,0)</f>
        <v>0</v>
      </c>
      <c r="BG1275" s="226">
        <f>IF(N1275="zákl. přenesená",J1275,0)</f>
        <v>0</v>
      </c>
      <c r="BH1275" s="226">
        <f>IF(N1275="sníž. přenesená",J1275,0)</f>
        <v>0</v>
      </c>
      <c r="BI1275" s="226">
        <f>IF(N1275="nulová",J1275,0)</f>
        <v>0</v>
      </c>
      <c r="BJ1275" s="19" t="s">
        <v>76</v>
      </c>
      <c r="BK1275" s="226">
        <f>ROUND(I1275*H1275,2)</f>
        <v>0</v>
      </c>
      <c r="BL1275" s="19" t="s">
        <v>286</v>
      </c>
      <c r="BM1275" s="225" t="s">
        <v>1766</v>
      </c>
    </row>
    <row r="1276" s="2" customFormat="1">
      <c r="A1276" s="40"/>
      <c r="B1276" s="41"/>
      <c r="C1276" s="42"/>
      <c r="D1276" s="227" t="s">
        <v>158</v>
      </c>
      <c r="E1276" s="42"/>
      <c r="F1276" s="228" t="s">
        <v>1767</v>
      </c>
      <c r="G1276" s="42"/>
      <c r="H1276" s="42"/>
      <c r="I1276" s="229"/>
      <c r="J1276" s="42"/>
      <c r="K1276" s="42"/>
      <c r="L1276" s="46"/>
      <c r="M1276" s="230"/>
      <c r="N1276" s="231"/>
      <c r="O1276" s="86"/>
      <c r="P1276" s="86"/>
      <c r="Q1276" s="86"/>
      <c r="R1276" s="86"/>
      <c r="S1276" s="86"/>
      <c r="T1276" s="87"/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T1276" s="19" t="s">
        <v>158</v>
      </c>
      <c r="AU1276" s="19" t="s">
        <v>78</v>
      </c>
    </row>
    <row r="1277" s="2" customFormat="1">
      <c r="A1277" s="40"/>
      <c r="B1277" s="41"/>
      <c r="C1277" s="42"/>
      <c r="D1277" s="232" t="s">
        <v>164</v>
      </c>
      <c r="E1277" s="42"/>
      <c r="F1277" s="233" t="s">
        <v>1768</v>
      </c>
      <c r="G1277" s="42"/>
      <c r="H1277" s="42"/>
      <c r="I1277" s="229"/>
      <c r="J1277" s="42"/>
      <c r="K1277" s="42"/>
      <c r="L1277" s="46"/>
      <c r="M1277" s="230"/>
      <c r="N1277" s="231"/>
      <c r="O1277" s="86"/>
      <c r="P1277" s="86"/>
      <c r="Q1277" s="86"/>
      <c r="R1277" s="86"/>
      <c r="S1277" s="86"/>
      <c r="T1277" s="87"/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T1277" s="19" t="s">
        <v>164</v>
      </c>
      <c r="AU1277" s="19" t="s">
        <v>78</v>
      </c>
    </row>
    <row r="1278" s="14" customFormat="1">
      <c r="A1278" s="14"/>
      <c r="B1278" s="259"/>
      <c r="C1278" s="260"/>
      <c r="D1278" s="227" t="s">
        <v>438</v>
      </c>
      <c r="E1278" s="261" t="s">
        <v>19</v>
      </c>
      <c r="F1278" s="262" t="s">
        <v>782</v>
      </c>
      <c r="G1278" s="260"/>
      <c r="H1278" s="263">
        <v>17.899999999999999</v>
      </c>
      <c r="I1278" s="264"/>
      <c r="J1278" s="260"/>
      <c r="K1278" s="260"/>
      <c r="L1278" s="265"/>
      <c r="M1278" s="266"/>
      <c r="N1278" s="267"/>
      <c r="O1278" s="267"/>
      <c r="P1278" s="267"/>
      <c r="Q1278" s="267"/>
      <c r="R1278" s="267"/>
      <c r="S1278" s="267"/>
      <c r="T1278" s="268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9" t="s">
        <v>438</v>
      </c>
      <c r="AU1278" s="269" t="s">
        <v>78</v>
      </c>
      <c r="AV1278" s="14" t="s">
        <v>78</v>
      </c>
      <c r="AW1278" s="14" t="s">
        <v>31</v>
      </c>
      <c r="AX1278" s="14" t="s">
        <v>69</v>
      </c>
      <c r="AY1278" s="269" t="s">
        <v>149</v>
      </c>
    </row>
    <row r="1279" s="15" customFormat="1">
      <c r="A1279" s="15"/>
      <c r="B1279" s="270"/>
      <c r="C1279" s="271"/>
      <c r="D1279" s="227" t="s">
        <v>438</v>
      </c>
      <c r="E1279" s="272" t="s">
        <v>19</v>
      </c>
      <c r="F1279" s="273" t="s">
        <v>441</v>
      </c>
      <c r="G1279" s="271"/>
      <c r="H1279" s="274">
        <v>17.899999999999999</v>
      </c>
      <c r="I1279" s="275"/>
      <c r="J1279" s="271"/>
      <c r="K1279" s="271"/>
      <c r="L1279" s="276"/>
      <c r="M1279" s="277"/>
      <c r="N1279" s="278"/>
      <c r="O1279" s="278"/>
      <c r="P1279" s="278"/>
      <c r="Q1279" s="278"/>
      <c r="R1279" s="278"/>
      <c r="S1279" s="278"/>
      <c r="T1279" s="279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80" t="s">
        <v>438</v>
      </c>
      <c r="AU1279" s="280" t="s">
        <v>78</v>
      </c>
      <c r="AV1279" s="15" t="s">
        <v>166</v>
      </c>
      <c r="AW1279" s="15" t="s">
        <v>31</v>
      </c>
      <c r="AX1279" s="15" t="s">
        <v>69</v>
      </c>
      <c r="AY1279" s="280" t="s">
        <v>149</v>
      </c>
    </row>
    <row r="1280" s="14" customFormat="1">
      <c r="A1280" s="14"/>
      <c r="B1280" s="259"/>
      <c r="C1280" s="260"/>
      <c r="D1280" s="227" t="s">
        <v>438</v>
      </c>
      <c r="E1280" s="261" t="s">
        <v>19</v>
      </c>
      <c r="F1280" s="262" t="s">
        <v>783</v>
      </c>
      <c r="G1280" s="260"/>
      <c r="H1280" s="263">
        <v>9.8000000000000007</v>
      </c>
      <c r="I1280" s="264"/>
      <c r="J1280" s="260"/>
      <c r="K1280" s="260"/>
      <c r="L1280" s="265"/>
      <c r="M1280" s="266"/>
      <c r="N1280" s="267"/>
      <c r="O1280" s="267"/>
      <c r="P1280" s="267"/>
      <c r="Q1280" s="267"/>
      <c r="R1280" s="267"/>
      <c r="S1280" s="267"/>
      <c r="T1280" s="268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9" t="s">
        <v>438</v>
      </c>
      <c r="AU1280" s="269" t="s">
        <v>78</v>
      </c>
      <c r="AV1280" s="14" t="s">
        <v>78</v>
      </c>
      <c r="AW1280" s="14" t="s">
        <v>31</v>
      </c>
      <c r="AX1280" s="14" t="s">
        <v>69</v>
      </c>
      <c r="AY1280" s="269" t="s">
        <v>149</v>
      </c>
    </row>
    <row r="1281" s="15" customFormat="1">
      <c r="A1281" s="15"/>
      <c r="B1281" s="270"/>
      <c r="C1281" s="271"/>
      <c r="D1281" s="227" t="s">
        <v>438</v>
      </c>
      <c r="E1281" s="272" t="s">
        <v>19</v>
      </c>
      <c r="F1281" s="273" t="s">
        <v>441</v>
      </c>
      <c r="G1281" s="271"/>
      <c r="H1281" s="274">
        <v>9.8000000000000007</v>
      </c>
      <c r="I1281" s="275"/>
      <c r="J1281" s="271"/>
      <c r="K1281" s="271"/>
      <c r="L1281" s="276"/>
      <c r="M1281" s="277"/>
      <c r="N1281" s="278"/>
      <c r="O1281" s="278"/>
      <c r="P1281" s="278"/>
      <c r="Q1281" s="278"/>
      <c r="R1281" s="278"/>
      <c r="S1281" s="278"/>
      <c r="T1281" s="279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80" t="s">
        <v>438</v>
      </c>
      <c r="AU1281" s="280" t="s">
        <v>78</v>
      </c>
      <c r="AV1281" s="15" t="s">
        <v>166</v>
      </c>
      <c r="AW1281" s="15" t="s">
        <v>31</v>
      </c>
      <c r="AX1281" s="15" t="s">
        <v>69</v>
      </c>
      <c r="AY1281" s="280" t="s">
        <v>149</v>
      </c>
    </row>
    <row r="1282" s="14" customFormat="1">
      <c r="A1282" s="14"/>
      <c r="B1282" s="259"/>
      <c r="C1282" s="260"/>
      <c r="D1282" s="227" t="s">
        <v>438</v>
      </c>
      <c r="E1282" s="261" t="s">
        <v>19</v>
      </c>
      <c r="F1282" s="262" t="s">
        <v>1440</v>
      </c>
      <c r="G1282" s="260"/>
      <c r="H1282" s="263">
        <v>4.5</v>
      </c>
      <c r="I1282" s="264"/>
      <c r="J1282" s="260"/>
      <c r="K1282" s="260"/>
      <c r="L1282" s="265"/>
      <c r="M1282" s="266"/>
      <c r="N1282" s="267"/>
      <c r="O1282" s="267"/>
      <c r="P1282" s="267"/>
      <c r="Q1282" s="267"/>
      <c r="R1282" s="267"/>
      <c r="S1282" s="267"/>
      <c r="T1282" s="268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69" t="s">
        <v>438</v>
      </c>
      <c r="AU1282" s="269" t="s">
        <v>78</v>
      </c>
      <c r="AV1282" s="14" t="s">
        <v>78</v>
      </c>
      <c r="AW1282" s="14" t="s">
        <v>31</v>
      </c>
      <c r="AX1282" s="14" t="s">
        <v>69</v>
      </c>
      <c r="AY1282" s="269" t="s">
        <v>149</v>
      </c>
    </row>
    <row r="1283" s="15" customFormat="1">
      <c r="A1283" s="15"/>
      <c r="B1283" s="270"/>
      <c r="C1283" s="271"/>
      <c r="D1283" s="227" t="s">
        <v>438</v>
      </c>
      <c r="E1283" s="272" t="s">
        <v>19</v>
      </c>
      <c r="F1283" s="273" t="s">
        <v>441</v>
      </c>
      <c r="G1283" s="271"/>
      <c r="H1283" s="274">
        <v>4.5</v>
      </c>
      <c r="I1283" s="275"/>
      <c r="J1283" s="271"/>
      <c r="K1283" s="271"/>
      <c r="L1283" s="276"/>
      <c r="M1283" s="277"/>
      <c r="N1283" s="278"/>
      <c r="O1283" s="278"/>
      <c r="P1283" s="278"/>
      <c r="Q1283" s="278"/>
      <c r="R1283" s="278"/>
      <c r="S1283" s="278"/>
      <c r="T1283" s="279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80" t="s">
        <v>438</v>
      </c>
      <c r="AU1283" s="280" t="s">
        <v>78</v>
      </c>
      <c r="AV1283" s="15" t="s">
        <v>166</v>
      </c>
      <c r="AW1283" s="15" t="s">
        <v>31</v>
      </c>
      <c r="AX1283" s="15" t="s">
        <v>69</v>
      </c>
      <c r="AY1283" s="280" t="s">
        <v>149</v>
      </c>
    </row>
    <row r="1284" s="14" customFormat="1">
      <c r="A1284" s="14"/>
      <c r="B1284" s="259"/>
      <c r="C1284" s="260"/>
      <c r="D1284" s="227" t="s">
        <v>438</v>
      </c>
      <c r="E1284" s="261" t="s">
        <v>19</v>
      </c>
      <c r="F1284" s="262" t="s">
        <v>991</v>
      </c>
      <c r="G1284" s="260"/>
      <c r="H1284" s="263">
        <v>6.5</v>
      </c>
      <c r="I1284" s="264"/>
      <c r="J1284" s="260"/>
      <c r="K1284" s="260"/>
      <c r="L1284" s="265"/>
      <c r="M1284" s="266"/>
      <c r="N1284" s="267"/>
      <c r="O1284" s="267"/>
      <c r="P1284" s="267"/>
      <c r="Q1284" s="267"/>
      <c r="R1284" s="267"/>
      <c r="S1284" s="267"/>
      <c r="T1284" s="268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9" t="s">
        <v>438</v>
      </c>
      <c r="AU1284" s="269" t="s">
        <v>78</v>
      </c>
      <c r="AV1284" s="14" t="s">
        <v>78</v>
      </c>
      <c r="AW1284" s="14" t="s">
        <v>31</v>
      </c>
      <c r="AX1284" s="14" t="s">
        <v>69</v>
      </c>
      <c r="AY1284" s="269" t="s">
        <v>149</v>
      </c>
    </row>
    <row r="1285" s="15" customFormat="1">
      <c r="A1285" s="15"/>
      <c r="B1285" s="270"/>
      <c r="C1285" s="271"/>
      <c r="D1285" s="227" t="s">
        <v>438</v>
      </c>
      <c r="E1285" s="272" t="s">
        <v>19</v>
      </c>
      <c r="F1285" s="273" t="s">
        <v>441</v>
      </c>
      <c r="G1285" s="271"/>
      <c r="H1285" s="274">
        <v>6.5</v>
      </c>
      <c r="I1285" s="275"/>
      <c r="J1285" s="271"/>
      <c r="K1285" s="271"/>
      <c r="L1285" s="276"/>
      <c r="M1285" s="277"/>
      <c r="N1285" s="278"/>
      <c r="O1285" s="278"/>
      <c r="P1285" s="278"/>
      <c r="Q1285" s="278"/>
      <c r="R1285" s="278"/>
      <c r="S1285" s="278"/>
      <c r="T1285" s="279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80" t="s">
        <v>438</v>
      </c>
      <c r="AU1285" s="280" t="s">
        <v>78</v>
      </c>
      <c r="AV1285" s="15" t="s">
        <v>166</v>
      </c>
      <c r="AW1285" s="15" t="s">
        <v>31</v>
      </c>
      <c r="AX1285" s="15" t="s">
        <v>69</v>
      </c>
      <c r="AY1285" s="280" t="s">
        <v>149</v>
      </c>
    </row>
    <row r="1286" s="14" customFormat="1">
      <c r="A1286" s="14"/>
      <c r="B1286" s="259"/>
      <c r="C1286" s="260"/>
      <c r="D1286" s="227" t="s">
        <v>438</v>
      </c>
      <c r="E1286" s="261" t="s">
        <v>19</v>
      </c>
      <c r="F1286" s="262" t="s">
        <v>1128</v>
      </c>
      <c r="G1286" s="260"/>
      <c r="H1286" s="263">
        <v>2.8999999999999999</v>
      </c>
      <c r="I1286" s="264"/>
      <c r="J1286" s="260"/>
      <c r="K1286" s="260"/>
      <c r="L1286" s="265"/>
      <c r="M1286" s="266"/>
      <c r="N1286" s="267"/>
      <c r="O1286" s="267"/>
      <c r="P1286" s="267"/>
      <c r="Q1286" s="267"/>
      <c r="R1286" s="267"/>
      <c r="S1286" s="267"/>
      <c r="T1286" s="268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69" t="s">
        <v>438</v>
      </c>
      <c r="AU1286" s="269" t="s">
        <v>78</v>
      </c>
      <c r="AV1286" s="14" t="s">
        <v>78</v>
      </c>
      <c r="AW1286" s="14" t="s">
        <v>31</v>
      </c>
      <c r="AX1286" s="14" t="s">
        <v>69</v>
      </c>
      <c r="AY1286" s="269" t="s">
        <v>149</v>
      </c>
    </row>
    <row r="1287" s="15" customFormat="1">
      <c r="A1287" s="15"/>
      <c r="B1287" s="270"/>
      <c r="C1287" s="271"/>
      <c r="D1287" s="227" t="s">
        <v>438</v>
      </c>
      <c r="E1287" s="272" t="s">
        <v>19</v>
      </c>
      <c r="F1287" s="273" t="s">
        <v>441</v>
      </c>
      <c r="G1287" s="271"/>
      <c r="H1287" s="274">
        <v>2.8999999999999999</v>
      </c>
      <c r="I1287" s="275"/>
      <c r="J1287" s="271"/>
      <c r="K1287" s="271"/>
      <c r="L1287" s="276"/>
      <c r="M1287" s="277"/>
      <c r="N1287" s="278"/>
      <c r="O1287" s="278"/>
      <c r="P1287" s="278"/>
      <c r="Q1287" s="278"/>
      <c r="R1287" s="278"/>
      <c r="S1287" s="278"/>
      <c r="T1287" s="279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80" t="s">
        <v>438</v>
      </c>
      <c r="AU1287" s="280" t="s">
        <v>78</v>
      </c>
      <c r="AV1287" s="15" t="s">
        <v>166</v>
      </c>
      <c r="AW1287" s="15" t="s">
        <v>31</v>
      </c>
      <c r="AX1287" s="15" t="s">
        <v>69</v>
      </c>
      <c r="AY1287" s="280" t="s">
        <v>149</v>
      </c>
    </row>
    <row r="1288" s="14" customFormat="1">
      <c r="A1288" s="14"/>
      <c r="B1288" s="259"/>
      <c r="C1288" s="260"/>
      <c r="D1288" s="227" t="s">
        <v>438</v>
      </c>
      <c r="E1288" s="261" t="s">
        <v>19</v>
      </c>
      <c r="F1288" s="262" t="s">
        <v>1129</v>
      </c>
      <c r="G1288" s="260"/>
      <c r="H1288" s="263">
        <v>2.7999999999999998</v>
      </c>
      <c r="I1288" s="264"/>
      <c r="J1288" s="260"/>
      <c r="K1288" s="260"/>
      <c r="L1288" s="265"/>
      <c r="M1288" s="266"/>
      <c r="N1288" s="267"/>
      <c r="O1288" s="267"/>
      <c r="P1288" s="267"/>
      <c r="Q1288" s="267"/>
      <c r="R1288" s="267"/>
      <c r="S1288" s="267"/>
      <c r="T1288" s="268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69" t="s">
        <v>438</v>
      </c>
      <c r="AU1288" s="269" t="s">
        <v>78</v>
      </c>
      <c r="AV1288" s="14" t="s">
        <v>78</v>
      </c>
      <c r="AW1288" s="14" t="s">
        <v>31</v>
      </c>
      <c r="AX1288" s="14" t="s">
        <v>69</v>
      </c>
      <c r="AY1288" s="269" t="s">
        <v>149</v>
      </c>
    </row>
    <row r="1289" s="15" customFormat="1">
      <c r="A1289" s="15"/>
      <c r="B1289" s="270"/>
      <c r="C1289" s="271"/>
      <c r="D1289" s="227" t="s">
        <v>438</v>
      </c>
      <c r="E1289" s="272" t="s">
        <v>19</v>
      </c>
      <c r="F1289" s="273" t="s">
        <v>441</v>
      </c>
      <c r="G1289" s="271"/>
      <c r="H1289" s="274">
        <v>2.7999999999999998</v>
      </c>
      <c r="I1289" s="275"/>
      <c r="J1289" s="271"/>
      <c r="K1289" s="271"/>
      <c r="L1289" s="276"/>
      <c r="M1289" s="277"/>
      <c r="N1289" s="278"/>
      <c r="O1289" s="278"/>
      <c r="P1289" s="278"/>
      <c r="Q1289" s="278"/>
      <c r="R1289" s="278"/>
      <c r="S1289" s="278"/>
      <c r="T1289" s="279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80" t="s">
        <v>438</v>
      </c>
      <c r="AU1289" s="280" t="s">
        <v>78</v>
      </c>
      <c r="AV1289" s="15" t="s">
        <v>166</v>
      </c>
      <c r="AW1289" s="15" t="s">
        <v>31</v>
      </c>
      <c r="AX1289" s="15" t="s">
        <v>69</v>
      </c>
      <c r="AY1289" s="280" t="s">
        <v>149</v>
      </c>
    </row>
    <row r="1290" s="16" customFormat="1">
      <c r="A1290" s="16"/>
      <c r="B1290" s="281"/>
      <c r="C1290" s="282"/>
      <c r="D1290" s="227" t="s">
        <v>438</v>
      </c>
      <c r="E1290" s="283" t="s">
        <v>19</v>
      </c>
      <c r="F1290" s="284" t="s">
        <v>446</v>
      </c>
      <c r="G1290" s="282"/>
      <c r="H1290" s="285">
        <v>44.399999999999999</v>
      </c>
      <c r="I1290" s="286"/>
      <c r="J1290" s="282"/>
      <c r="K1290" s="282"/>
      <c r="L1290" s="287"/>
      <c r="M1290" s="288"/>
      <c r="N1290" s="289"/>
      <c r="O1290" s="289"/>
      <c r="P1290" s="289"/>
      <c r="Q1290" s="289"/>
      <c r="R1290" s="289"/>
      <c r="S1290" s="289"/>
      <c r="T1290" s="290"/>
      <c r="U1290" s="16"/>
      <c r="V1290" s="16"/>
      <c r="W1290" s="16"/>
      <c r="X1290" s="16"/>
      <c r="Y1290" s="16"/>
      <c r="Z1290" s="16"/>
      <c r="AA1290" s="16"/>
      <c r="AB1290" s="16"/>
      <c r="AC1290" s="16"/>
      <c r="AD1290" s="16"/>
      <c r="AE1290" s="16"/>
      <c r="AT1290" s="291" t="s">
        <v>438</v>
      </c>
      <c r="AU1290" s="291" t="s">
        <v>78</v>
      </c>
      <c r="AV1290" s="16" t="s">
        <v>156</v>
      </c>
      <c r="AW1290" s="16" t="s">
        <v>31</v>
      </c>
      <c r="AX1290" s="16" t="s">
        <v>76</v>
      </c>
      <c r="AY1290" s="291" t="s">
        <v>149</v>
      </c>
    </row>
    <row r="1291" s="2" customFormat="1" ht="24.15" customHeight="1">
      <c r="A1291" s="40"/>
      <c r="B1291" s="41"/>
      <c r="C1291" s="234" t="s">
        <v>1769</v>
      </c>
      <c r="D1291" s="234" t="s">
        <v>198</v>
      </c>
      <c r="E1291" s="235" t="s">
        <v>1770</v>
      </c>
      <c r="F1291" s="236" t="s">
        <v>1771</v>
      </c>
      <c r="G1291" s="237" t="s">
        <v>320</v>
      </c>
      <c r="H1291" s="238">
        <v>48.840000000000003</v>
      </c>
      <c r="I1291" s="239"/>
      <c r="J1291" s="240">
        <f>ROUND(I1291*H1291,2)</f>
        <v>0</v>
      </c>
      <c r="K1291" s="236" t="s">
        <v>155</v>
      </c>
      <c r="L1291" s="241"/>
      <c r="M1291" s="242" t="s">
        <v>19</v>
      </c>
      <c r="N1291" s="243" t="s">
        <v>40</v>
      </c>
      <c r="O1291" s="86"/>
      <c r="P1291" s="223">
        <f>O1291*H1291</f>
        <v>0</v>
      </c>
      <c r="Q1291" s="223">
        <v>0</v>
      </c>
      <c r="R1291" s="223">
        <f>Q1291*H1291</f>
        <v>0</v>
      </c>
      <c r="S1291" s="223">
        <v>0</v>
      </c>
      <c r="T1291" s="224">
        <f>S1291*H1291</f>
        <v>0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25" t="s">
        <v>330</v>
      </c>
      <c r="AT1291" s="225" t="s">
        <v>198</v>
      </c>
      <c r="AU1291" s="225" t="s">
        <v>78</v>
      </c>
      <c r="AY1291" s="19" t="s">
        <v>149</v>
      </c>
      <c r="BE1291" s="226">
        <f>IF(N1291="základní",J1291,0)</f>
        <v>0</v>
      </c>
      <c r="BF1291" s="226">
        <f>IF(N1291="snížená",J1291,0)</f>
        <v>0</v>
      </c>
      <c r="BG1291" s="226">
        <f>IF(N1291="zákl. přenesená",J1291,0)</f>
        <v>0</v>
      </c>
      <c r="BH1291" s="226">
        <f>IF(N1291="sníž. přenesená",J1291,0)</f>
        <v>0</v>
      </c>
      <c r="BI1291" s="226">
        <f>IF(N1291="nulová",J1291,0)</f>
        <v>0</v>
      </c>
      <c r="BJ1291" s="19" t="s">
        <v>76</v>
      </c>
      <c r="BK1291" s="226">
        <f>ROUND(I1291*H1291,2)</f>
        <v>0</v>
      </c>
      <c r="BL1291" s="19" t="s">
        <v>286</v>
      </c>
      <c r="BM1291" s="225" t="s">
        <v>1772</v>
      </c>
    </row>
    <row r="1292" s="2" customFormat="1">
      <c r="A1292" s="40"/>
      <c r="B1292" s="41"/>
      <c r="C1292" s="42"/>
      <c r="D1292" s="227" t="s">
        <v>158</v>
      </c>
      <c r="E1292" s="42"/>
      <c r="F1292" s="228" t="s">
        <v>1771</v>
      </c>
      <c r="G1292" s="42"/>
      <c r="H1292" s="42"/>
      <c r="I1292" s="229"/>
      <c r="J1292" s="42"/>
      <c r="K1292" s="42"/>
      <c r="L1292" s="46"/>
      <c r="M1292" s="230"/>
      <c r="N1292" s="231"/>
      <c r="O1292" s="86"/>
      <c r="P1292" s="86"/>
      <c r="Q1292" s="86"/>
      <c r="R1292" s="86"/>
      <c r="S1292" s="86"/>
      <c r="T1292" s="87"/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T1292" s="19" t="s">
        <v>158</v>
      </c>
      <c r="AU1292" s="19" t="s">
        <v>78</v>
      </c>
    </row>
    <row r="1293" s="14" customFormat="1">
      <c r="A1293" s="14"/>
      <c r="B1293" s="259"/>
      <c r="C1293" s="260"/>
      <c r="D1293" s="227" t="s">
        <v>438</v>
      </c>
      <c r="E1293" s="261" t="s">
        <v>19</v>
      </c>
      <c r="F1293" s="262" t="s">
        <v>782</v>
      </c>
      <c r="G1293" s="260"/>
      <c r="H1293" s="263">
        <v>17.899999999999999</v>
      </c>
      <c r="I1293" s="264"/>
      <c r="J1293" s="260"/>
      <c r="K1293" s="260"/>
      <c r="L1293" s="265"/>
      <c r="M1293" s="266"/>
      <c r="N1293" s="267"/>
      <c r="O1293" s="267"/>
      <c r="P1293" s="267"/>
      <c r="Q1293" s="267"/>
      <c r="R1293" s="267"/>
      <c r="S1293" s="267"/>
      <c r="T1293" s="268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69" t="s">
        <v>438</v>
      </c>
      <c r="AU1293" s="269" t="s">
        <v>78</v>
      </c>
      <c r="AV1293" s="14" t="s">
        <v>78</v>
      </c>
      <c r="AW1293" s="14" t="s">
        <v>31</v>
      </c>
      <c r="AX1293" s="14" t="s">
        <v>69</v>
      </c>
      <c r="AY1293" s="269" t="s">
        <v>149</v>
      </c>
    </row>
    <row r="1294" s="15" customFormat="1">
      <c r="A1294" s="15"/>
      <c r="B1294" s="270"/>
      <c r="C1294" s="271"/>
      <c r="D1294" s="227" t="s">
        <v>438</v>
      </c>
      <c r="E1294" s="272" t="s">
        <v>19</v>
      </c>
      <c r="F1294" s="273" t="s">
        <v>441</v>
      </c>
      <c r="G1294" s="271"/>
      <c r="H1294" s="274">
        <v>17.899999999999999</v>
      </c>
      <c r="I1294" s="275"/>
      <c r="J1294" s="271"/>
      <c r="K1294" s="271"/>
      <c r="L1294" s="276"/>
      <c r="M1294" s="277"/>
      <c r="N1294" s="278"/>
      <c r="O1294" s="278"/>
      <c r="P1294" s="278"/>
      <c r="Q1294" s="278"/>
      <c r="R1294" s="278"/>
      <c r="S1294" s="278"/>
      <c r="T1294" s="279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80" t="s">
        <v>438</v>
      </c>
      <c r="AU1294" s="280" t="s">
        <v>78</v>
      </c>
      <c r="AV1294" s="15" t="s">
        <v>166</v>
      </c>
      <c r="AW1294" s="15" t="s">
        <v>31</v>
      </c>
      <c r="AX1294" s="15" t="s">
        <v>69</v>
      </c>
      <c r="AY1294" s="280" t="s">
        <v>149</v>
      </c>
    </row>
    <row r="1295" s="14" customFormat="1">
      <c r="A1295" s="14"/>
      <c r="B1295" s="259"/>
      <c r="C1295" s="260"/>
      <c r="D1295" s="227" t="s">
        <v>438</v>
      </c>
      <c r="E1295" s="261" t="s">
        <v>19</v>
      </c>
      <c r="F1295" s="262" t="s">
        <v>783</v>
      </c>
      <c r="G1295" s="260"/>
      <c r="H1295" s="263">
        <v>9.8000000000000007</v>
      </c>
      <c r="I1295" s="264"/>
      <c r="J1295" s="260"/>
      <c r="K1295" s="260"/>
      <c r="L1295" s="265"/>
      <c r="M1295" s="266"/>
      <c r="N1295" s="267"/>
      <c r="O1295" s="267"/>
      <c r="P1295" s="267"/>
      <c r="Q1295" s="267"/>
      <c r="R1295" s="267"/>
      <c r="S1295" s="267"/>
      <c r="T1295" s="268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69" t="s">
        <v>438</v>
      </c>
      <c r="AU1295" s="269" t="s">
        <v>78</v>
      </c>
      <c r="AV1295" s="14" t="s">
        <v>78</v>
      </c>
      <c r="AW1295" s="14" t="s">
        <v>31</v>
      </c>
      <c r="AX1295" s="14" t="s">
        <v>69</v>
      </c>
      <c r="AY1295" s="269" t="s">
        <v>149</v>
      </c>
    </row>
    <row r="1296" s="15" customFormat="1">
      <c r="A1296" s="15"/>
      <c r="B1296" s="270"/>
      <c r="C1296" s="271"/>
      <c r="D1296" s="227" t="s">
        <v>438</v>
      </c>
      <c r="E1296" s="272" t="s">
        <v>19</v>
      </c>
      <c r="F1296" s="273" t="s">
        <v>441</v>
      </c>
      <c r="G1296" s="271"/>
      <c r="H1296" s="274">
        <v>9.8000000000000007</v>
      </c>
      <c r="I1296" s="275"/>
      <c r="J1296" s="271"/>
      <c r="K1296" s="271"/>
      <c r="L1296" s="276"/>
      <c r="M1296" s="277"/>
      <c r="N1296" s="278"/>
      <c r="O1296" s="278"/>
      <c r="P1296" s="278"/>
      <c r="Q1296" s="278"/>
      <c r="R1296" s="278"/>
      <c r="S1296" s="278"/>
      <c r="T1296" s="279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80" t="s">
        <v>438</v>
      </c>
      <c r="AU1296" s="280" t="s">
        <v>78</v>
      </c>
      <c r="AV1296" s="15" t="s">
        <v>166</v>
      </c>
      <c r="AW1296" s="15" t="s">
        <v>31</v>
      </c>
      <c r="AX1296" s="15" t="s">
        <v>69</v>
      </c>
      <c r="AY1296" s="280" t="s">
        <v>149</v>
      </c>
    </row>
    <row r="1297" s="14" customFormat="1">
      <c r="A1297" s="14"/>
      <c r="B1297" s="259"/>
      <c r="C1297" s="260"/>
      <c r="D1297" s="227" t="s">
        <v>438</v>
      </c>
      <c r="E1297" s="261" t="s">
        <v>19</v>
      </c>
      <c r="F1297" s="262" t="s">
        <v>1440</v>
      </c>
      <c r="G1297" s="260"/>
      <c r="H1297" s="263">
        <v>4.5</v>
      </c>
      <c r="I1297" s="264"/>
      <c r="J1297" s="260"/>
      <c r="K1297" s="260"/>
      <c r="L1297" s="265"/>
      <c r="M1297" s="266"/>
      <c r="N1297" s="267"/>
      <c r="O1297" s="267"/>
      <c r="P1297" s="267"/>
      <c r="Q1297" s="267"/>
      <c r="R1297" s="267"/>
      <c r="S1297" s="267"/>
      <c r="T1297" s="268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9" t="s">
        <v>438</v>
      </c>
      <c r="AU1297" s="269" t="s">
        <v>78</v>
      </c>
      <c r="AV1297" s="14" t="s">
        <v>78</v>
      </c>
      <c r="AW1297" s="14" t="s">
        <v>31</v>
      </c>
      <c r="AX1297" s="14" t="s">
        <v>69</v>
      </c>
      <c r="AY1297" s="269" t="s">
        <v>149</v>
      </c>
    </row>
    <row r="1298" s="15" customFormat="1">
      <c r="A1298" s="15"/>
      <c r="B1298" s="270"/>
      <c r="C1298" s="271"/>
      <c r="D1298" s="227" t="s">
        <v>438</v>
      </c>
      <c r="E1298" s="272" t="s">
        <v>19</v>
      </c>
      <c r="F1298" s="273" t="s">
        <v>441</v>
      </c>
      <c r="G1298" s="271"/>
      <c r="H1298" s="274">
        <v>4.5</v>
      </c>
      <c r="I1298" s="275"/>
      <c r="J1298" s="271"/>
      <c r="K1298" s="271"/>
      <c r="L1298" s="276"/>
      <c r="M1298" s="277"/>
      <c r="N1298" s="278"/>
      <c r="O1298" s="278"/>
      <c r="P1298" s="278"/>
      <c r="Q1298" s="278"/>
      <c r="R1298" s="278"/>
      <c r="S1298" s="278"/>
      <c r="T1298" s="279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80" t="s">
        <v>438</v>
      </c>
      <c r="AU1298" s="280" t="s">
        <v>78</v>
      </c>
      <c r="AV1298" s="15" t="s">
        <v>166</v>
      </c>
      <c r="AW1298" s="15" t="s">
        <v>31</v>
      </c>
      <c r="AX1298" s="15" t="s">
        <v>69</v>
      </c>
      <c r="AY1298" s="280" t="s">
        <v>149</v>
      </c>
    </row>
    <row r="1299" s="14" customFormat="1">
      <c r="A1299" s="14"/>
      <c r="B1299" s="259"/>
      <c r="C1299" s="260"/>
      <c r="D1299" s="227" t="s">
        <v>438</v>
      </c>
      <c r="E1299" s="261" t="s">
        <v>19</v>
      </c>
      <c r="F1299" s="262" t="s">
        <v>991</v>
      </c>
      <c r="G1299" s="260"/>
      <c r="H1299" s="263">
        <v>6.5</v>
      </c>
      <c r="I1299" s="264"/>
      <c r="J1299" s="260"/>
      <c r="K1299" s="260"/>
      <c r="L1299" s="265"/>
      <c r="M1299" s="266"/>
      <c r="N1299" s="267"/>
      <c r="O1299" s="267"/>
      <c r="P1299" s="267"/>
      <c r="Q1299" s="267"/>
      <c r="R1299" s="267"/>
      <c r="S1299" s="267"/>
      <c r="T1299" s="268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69" t="s">
        <v>438</v>
      </c>
      <c r="AU1299" s="269" t="s">
        <v>78</v>
      </c>
      <c r="AV1299" s="14" t="s">
        <v>78</v>
      </c>
      <c r="AW1299" s="14" t="s">
        <v>31</v>
      </c>
      <c r="AX1299" s="14" t="s">
        <v>69</v>
      </c>
      <c r="AY1299" s="269" t="s">
        <v>149</v>
      </c>
    </row>
    <row r="1300" s="15" customFormat="1">
      <c r="A1300" s="15"/>
      <c r="B1300" s="270"/>
      <c r="C1300" s="271"/>
      <c r="D1300" s="227" t="s">
        <v>438</v>
      </c>
      <c r="E1300" s="272" t="s">
        <v>19</v>
      </c>
      <c r="F1300" s="273" t="s">
        <v>441</v>
      </c>
      <c r="G1300" s="271"/>
      <c r="H1300" s="274">
        <v>6.5</v>
      </c>
      <c r="I1300" s="275"/>
      <c r="J1300" s="271"/>
      <c r="K1300" s="271"/>
      <c r="L1300" s="276"/>
      <c r="M1300" s="277"/>
      <c r="N1300" s="278"/>
      <c r="O1300" s="278"/>
      <c r="P1300" s="278"/>
      <c r="Q1300" s="278"/>
      <c r="R1300" s="278"/>
      <c r="S1300" s="278"/>
      <c r="T1300" s="279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80" t="s">
        <v>438</v>
      </c>
      <c r="AU1300" s="280" t="s">
        <v>78</v>
      </c>
      <c r="AV1300" s="15" t="s">
        <v>166</v>
      </c>
      <c r="AW1300" s="15" t="s">
        <v>31</v>
      </c>
      <c r="AX1300" s="15" t="s">
        <v>69</v>
      </c>
      <c r="AY1300" s="280" t="s">
        <v>149</v>
      </c>
    </row>
    <row r="1301" s="14" customFormat="1">
      <c r="A1301" s="14"/>
      <c r="B1301" s="259"/>
      <c r="C1301" s="260"/>
      <c r="D1301" s="227" t="s">
        <v>438</v>
      </c>
      <c r="E1301" s="261" t="s">
        <v>19</v>
      </c>
      <c r="F1301" s="262" t="s">
        <v>1128</v>
      </c>
      <c r="G1301" s="260"/>
      <c r="H1301" s="263">
        <v>2.8999999999999999</v>
      </c>
      <c r="I1301" s="264"/>
      <c r="J1301" s="260"/>
      <c r="K1301" s="260"/>
      <c r="L1301" s="265"/>
      <c r="M1301" s="266"/>
      <c r="N1301" s="267"/>
      <c r="O1301" s="267"/>
      <c r="P1301" s="267"/>
      <c r="Q1301" s="267"/>
      <c r="R1301" s="267"/>
      <c r="S1301" s="267"/>
      <c r="T1301" s="268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9" t="s">
        <v>438</v>
      </c>
      <c r="AU1301" s="269" t="s">
        <v>78</v>
      </c>
      <c r="AV1301" s="14" t="s">
        <v>78</v>
      </c>
      <c r="AW1301" s="14" t="s">
        <v>31</v>
      </c>
      <c r="AX1301" s="14" t="s">
        <v>69</v>
      </c>
      <c r="AY1301" s="269" t="s">
        <v>149</v>
      </c>
    </row>
    <row r="1302" s="15" customFormat="1">
      <c r="A1302" s="15"/>
      <c r="B1302" s="270"/>
      <c r="C1302" s="271"/>
      <c r="D1302" s="227" t="s">
        <v>438</v>
      </c>
      <c r="E1302" s="272" t="s">
        <v>19</v>
      </c>
      <c r="F1302" s="273" t="s">
        <v>441</v>
      </c>
      <c r="G1302" s="271"/>
      <c r="H1302" s="274">
        <v>2.8999999999999999</v>
      </c>
      <c r="I1302" s="275"/>
      <c r="J1302" s="271"/>
      <c r="K1302" s="271"/>
      <c r="L1302" s="276"/>
      <c r="M1302" s="277"/>
      <c r="N1302" s="278"/>
      <c r="O1302" s="278"/>
      <c r="P1302" s="278"/>
      <c r="Q1302" s="278"/>
      <c r="R1302" s="278"/>
      <c r="S1302" s="278"/>
      <c r="T1302" s="279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80" t="s">
        <v>438</v>
      </c>
      <c r="AU1302" s="280" t="s">
        <v>78</v>
      </c>
      <c r="AV1302" s="15" t="s">
        <v>166</v>
      </c>
      <c r="AW1302" s="15" t="s">
        <v>31</v>
      </c>
      <c r="AX1302" s="15" t="s">
        <v>69</v>
      </c>
      <c r="AY1302" s="280" t="s">
        <v>149</v>
      </c>
    </row>
    <row r="1303" s="14" customFormat="1">
      <c r="A1303" s="14"/>
      <c r="B1303" s="259"/>
      <c r="C1303" s="260"/>
      <c r="D1303" s="227" t="s">
        <v>438</v>
      </c>
      <c r="E1303" s="261" t="s">
        <v>19</v>
      </c>
      <c r="F1303" s="262" t="s">
        <v>1129</v>
      </c>
      <c r="G1303" s="260"/>
      <c r="H1303" s="263">
        <v>2.7999999999999998</v>
      </c>
      <c r="I1303" s="264"/>
      <c r="J1303" s="260"/>
      <c r="K1303" s="260"/>
      <c r="L1303" s="265"/>
      <c r="M1303" s="266"/>
      <c r="N1303" s="267"/>
      <c r="O1303" s="267"/>
      <c r="P1303" s="267"/>
      <c r="Q1303" s="267"/>
      <c r="R1303" s="267"/>
      <c r="S1303" s="267"/>
      <c r="T1303" s="268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69" t="s">
        <v>438</v>
      </c>
      <c r="AU1303" s="269" t="s">
        <v>78</v>
      </c>
      <c r="AV1303" s="14" t="s">
        <v>78</v>
      </c>
      <c r="AW1303" s="14" t="s">
        <v>31</v>
      </c>
      <c r="AX1303" s="14" t="s">
        <v>69</v>
      </c>
      <c r="AY1303" s="269" t="s">
        <v>149</v>
      </c>
    </row>
    <row r="1304" s="15" customFormat="1">
      <c r="A1304" s="15"/>
      <c r="B1304" s="270"/>
      <c r="C1304" s="271"/>
      <c r="D1304" s="227" t="s">
        <v>438</v>
      </c>
      <c r="E1304" s="272" t="s">
        <v>19</v>
      </c>
      <c r="F1304" s="273" t="s">
        <v>441</v>
      </c>
      <c r="G1304" s="271"/>
      <c r="H1304" s="274">
        <v>2.7999999999999998</v>
      </c>
      <c r="I1304" s="275"/>
      <c r="J1304" s="271"/>
      <c r="K1304" s="271"/>
      <c r="L1304" s="276"/>
      <c r="M1304" s="277"/>
      <c r="N1304" s="278"/>
      <c r="O1304" s="278"/>
      <c r="P1304" s="278"/>
      <c r="Q1304" s="278"/>
      <c r="R1304" s="278"/>
      <c r="S1304" s="278"/>
      <c r="T1304" s="279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80" t="s">
        <v>438</v>
      </c>
      <c r="AU1304" s="280" t="s">
        <v>78</v>
      </c>
      <c r="AV1304" s="15" t="s">
        <v>166</v>
      </c>
      <c r="AW1304" s="15" t="s">
        <v>31</v>
      </c>
      <c r="AX1304" s="15" t="s">
        <v>69</v>
      </c>
      <c r="AY1304" s="280" t="s">
        <v>149</v>
      </c>
    </row>
    <row r="1305" s="16" customFormat="1">
      <c r="A1305" s="16"/>
      <c r="B1305" s="281"/>
      <c r="C1305" s="282"/>
      <c r="D1305" s="227" t="s">
        <v>438</v>
      </c>
      <c r="E1305" s="283" t="s">
        <v>19</v>
      </c>
      <c r="F1305" s="284" t="s">
        <v>446</v>
      </c>
      <c r="G1305" s="282"/>
      <c r="H1305" s="285">
        <v>44.399999999999999</v>
      </c>
      <c r="I1305" s="286"/>
      <c r="J1305" s="282"/>
      <c r="K1305" s="282"/>
      <c r="L1305" s="287"/>
      <c r="M1305" s="288"/>
      <c r="N1305" s="289"/>
      <c r="O1305" s="289"/>
      <c r="P1305" s="289"/>
      <c r="Q1305" s="289"/>
      <c r="R1305" s="289"/>
      <c r="S1305" s="289"/>
      <c r="T1305" s="290"/>
      <c r="U1305" s="16"/>
      <c r="V1305" s="16"/>
      <c r="W1305" s="16"/>
      <c r="X1305" s="16"/>
      <c r="Y1305" s="16"/>
      <c r="Z1305" s="16"/>
      <c r="AA1305" s="16"/>
      <c r="AB1305" s="16"/>
      <c r="AC1305" s="16"/>
      <c r="AD1305" s="16"/>
      <c r="AE1305" s="16"/>
      <c r="AT1305" s="291" t="s">
        <v>438</v>
      </c>
      <c r="AU1305" s="291" t="s">
        <v>78</v>
      </c>
      <c r="AV1305" s="16" t="s">
        <v>156</v>
      </c>
      <c r="AW1305" s="16" t="s">
        <v>31</v>
      </c>
      <c r="AX1305" s="16" t="s">
        <v>76</v>
      </c>
      <c r="AY1305" s="291" t="s">
        <v>149</v>
      </c>
    </row>
    <row r="1306" s="14" customFormat="1">
      <c r="A1306" s="14"/>
      <c r="B1306" s="259"/>
      <c r="C1306" s="260"/>
      <c r="D1306" s="227" t="s">
        <v>438</v>
      </c>
      <c r="E1306" s="260"/>
      <c r="F1306" s="262" t="s">
        <v>1773</v>
      </c>
      <c r="G1306" s="260"/>
      <c r="H1306" s="263">
        <v>48.840000000000003</v>
      </c>
      <c r="I1306" s="264"/>
      <c r="J1306" s="260"/>
      <c r="K1306" s="260"/>
      <c r="L1306" s="265"/>
      <c r="M1306" s="266"/>
      <c r="N1306" s="267"/>
      <c r="O1306" s="267"/>
      <c r="P1306" s="267"/>
      <c r="Q1306" s="267"/>
      <c r="R1306" s="267"/>
      <c r="S1306" s="267"/>
      <c r="T1306" s="268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69" t="s">
        <v>438</v>
      </c>
      <c r="AU1306" s="269" t="s">
        <v>78</v>
      </c>
      <c r="AV1306" s="14" t="s">
        <v>78</v>
      </c>
      <c r="AW1306" s="14" t="s">
        <v>4</v>
      </c>
      <c r="AX1306" s="14" t="s">
        <v>76</v>
      </c>
      <c r="AY1306" s="269" t="s">
        <v>149</v>
      </c>
    </row>
    <row r="1307" s="2" customFormat="1" ht="24.15" customHeight="1">
      <c r="A1307" s="40"/>
      <c r="B1307" s="41"/>
      <c r="C1307" s="214" t="s">
        <v>1774</v>
      </c>
      <c r="D1307" s="214" t="s">
        <v>151</v>
      </c>
      <c r="E1307" s="215" t="s">
        <v>1775</v>
      </c>
      <c r="F1307" s="216" t="s">
        <v>1776</v>
      </c>
      <c r="G1307" s="217" t="s">
        <v>320</v>
      </c>
      <c r="H1307" s="218">
        <v>10.199999999999999</v>
      </c>
      <c r="I1307" s="219"/>
      <c r="J1307" s="220">
        <f>ROUND(I1307*H1307,2)</f>
        <v>0</v>
      </c>
      <c r="K1307" s="216" t="s">
        <v>161</v>
      </c>
      <c r="L1307" s="46"/>
      <c r="M1307" s="221" t="s">
        <v>19</v>
      </c>
      <c r="N1307" s="222" t="s">
        <v>40</v>
      </c>
      <c r="O1307" s="86"/>
      <c r="P1307" s="223">
        <f>O1307*H1307</f>
        <v>0</v>
      </c>
      <c r="Q1307" s="223">
        <v>0</v>
      </c>
      <c r="R1307" s="223">
        <f>Q1307*H1307</f>
        <v>0</v>
      </c>
      <c r="S1307" s="223">
        <v>0</v>
      </c>
      <c r="T1307" s="224">
        <f>S1307*H1307</f>
        <v>0</v>
      </c>
      <c r="U1307" s="40"/>
      <c r="V1307" s="40"/>
      <c r="W1307" s="40"/>
      <c r="X1307" s="40"/>
      <c r="Y1307" s="40"/>
      <c r="Z1307" s="40"/>
      <c r="AA1307" s="40"/>
      <c r="AB1307" s="40"/>
      <c r="AC1307" s="40"/>
      <c r="AD1307" s="40"/>
      <c r="AE1307" s="40"/>
      <c r="AR1307" s="225" t="s">
        <v>286</v>
      </c>
      <c r="AT1307" s="225" t="s">
        <v>151</v>
      </c>
      <c r="AU1307" s="225" t="s">
        <v>78</v>
      </c>
      <c r="AY1307" s="19" t="s">
        <v>149</v>
      </c>
      <c r="BE1307" s="226">
        <f>IF(N1307="základní",J1307,0)</f>
        <v>0</v>
      </c>
      <c r="BF1307" s="226">
        <f>IF(N1307="snížená",J1307,0)</f>
        <v>0</v>
      </c>
      <c r="BG1307" s="226">
        <f>IF(N1307="zákl. přenesená",J1307,0)</f>
        <v>0</v>
      </c>
      <c r="BH1307" s="226">
        <f>IF(N1307="sníž. přenesená",J1307,0)</f>
        <v>0</v>
      </c>
      <c r="BI1307" s="226">
        <f>IF(N1307="nulová",J1307,0)</f>
        <v>0</v>
      </c>
      <c r="BJ1307" s="19" t="s">
        <v>76</v>
      </c>
      <c r="BK1307" s="226">
        <f>ROUND(I1307*H1307,2)</f>
        <v>0</v>
      </c>
      <c r="BL1307" s="19" t="s">
        <v>286</v>
      </c>
      <c r="BM1307" s="225" t="s">
        <v>1777</v>
      </c>
    </row>
    <row r="1308" s="2" customFormat="1">
      <c r="A1308" s="40"/>
      <c r="B1308" s="41"/>
      <c r="C1308" s="42"/>
      <c r="D1308" s="227" t="s">
        <v>158</v>
      </c>
      <c r="E1308" s="42"/>
      <c r="F1308" s="228" t="s">
        <v>1778</v>
      </c>
      <c r="G1308" s="42"/>
      <c r="H1308" s="42"/>
      <c r="I1308" s="229"/>
      <c r="J1308" s="42"/>
      <c r="K1308" s="42"/>
      <c r="L1308" s="46"/>
      <c r="M1308" s="230"/>
      <c r="N1308" s="231"/>
      <c r="O1308" s="86"/>
      <c r="P1308" s="86"/>
      <c r="Q1308" s="86"/>
      <c r="R1308" s="86"/>
      <c r="S1308" s="86"/>
      <c r="T1308" s="87"/>
      <c r="U1308" s="40"/>
      <c r="V1308" s="40"/>
      <c r="W1308" s="40"/>
      <c r="X1308" s="40"/>
      <c r="Y1308" s="40"/>
      <c r="Z1308" s="40"/>
      <c r="AA1308" s="40"/>
      <c r="AB1308" s="40"/>
      <c r="AC1308" s="40"/>
      <c r="AD1308" s="40"/>
      <c r="AE1308" s="40"/>
      <c r="AT1308" s="19" t="s">
        <v>158</v>
      </c>
      <c r="AU1308" s="19" t="s">
        <v>78</v>
      </c>
    </row>
    <row r="1309" s="2" customFormat="1">
      <c r="A1309" s="40"/>
      <c r="B1309" s="41"/>
      <c r="C1309" s="42"/>
      <c r="D1309" s="232" t="s">
        <v>164</v>
      </c>
      <c r="E1309" s="42"/>
      <c r="F1309" s="233" t="s">
        <v>1779</v>
      </c>
      <c r="G1309" s="42"/>
      <c r="H1309" s="42"/>
      <c r="I1309" s="229"/>
      <c r="J1309" s="42"/>
      <c r="K1309" s="42"/>
      <c r="L1309" s="46"/>
      <c r="M1309" s="230"/>
      <c r="N1309" s="231"/>
      <c r="O1309" s="86"/>
      <c r="P1309" s="86"/>
      <c r="Q1309" s="86"/>
      <c r="R1309" s="86"/>
      <c r="S1309" s="86"/>
      <c r="T1309" s="87"/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T1309" s="19" t="s">
        <v>164</v>
      </c>
      <c r="AU1309" s="19" t="s">
        <v>78</v>
      </c>
    </row>
    <row r="1310" s="14" customFormat="1">
      <c r="A1310" s="14"/>
      <c r="B1310" s="259"/>
      <c r="C1310" s="260"/>
      <c r="D1310" s="227" t="s">
        <v>438</v>
      </c>
      <c r="E1310" s="261" t="s">
        <v>19</v>
      </c>
      <c r="F1310" s="262" t="s">
        <v>1440</v>
      </c>
      <c r="G1310" s="260"/>
      <c r="H1310" s="263">
        <v>4.5</v>
      </c>
      <c r="I1310" s="264"/>
      <c r="J1310" s="260"/>
      <c r="K1310" s="260"/>
      <c r="L1310" s="265"/>
      <c r="M1310" s="266"/>
      <c r="N1310" s="267"/>
      <c r="O1310" s="267"/>
      <c r="P1310" s="267"/>
      <c r="Q1310" s="267"/>
      <c r="R1310" s="267"/>
      <c r="S1310" s="267"/>
      <c r="T1310" s="268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69" t="s">
        <v>438</v>
      </c>
      <c r="AU1310" s="269" t="s">
        <v>78</v>
      </c>
      <c r="AV1310" s="14" t="s">
        <v>78</v>
      </c>
      <c r="AW1310" s="14" t="s">
        <v>31</v>
      </c>
      <c r="AX1310" s="14" t="s">
        <v>69</v>
      </c>
      <c r="AY1310" s="269" t="s">
        <v>149</v>
      </c>
    </row>
    <row r="1311" s="15" customFormat="1">
      <c r="A1311" s="15"/>
      <c r="B1311" s="270"/>
      <c r="C1311" s="271"/>
      <c r="D1311" s="227" t="s">
        <v>438</v>
      </c>
      <c r="E1311" s="272" t="s">
        <v>19</v>
      </c>
      <c r="F1311" s="273" t="s">
        <v>441</v>
      </c>
      <c r="G1311" s="271"/>
      <c r="H1311" s="274">
        <v>4.5</v>
      </c>
      <c r="I1311" s="275"/>
      <c r="J1311" s="271"/>
      <c r="K1311" s="271"/>
      <c r="L1311" s="276"/>
      <c r="M1311" s="277"/>
      <c r="N1311" s="278"/>
      <c r="O1311" s="278"/>
      <c r="P1311" s="278"/>
      <c r="Q1311" s="278"/>
      <c r="R1311" s="278"/>
      <c r="S1311" s="278"/>
      <c r="T1311" s="279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80" t="s">
        <v>438</v>
      </c>
      <c r="AU1311" s="280" t="s">
        <v>78</v>
      </c>
      <c r="AV1311" s="15" t="s">
        <v>166</v>
      </c>
      <c r="AW1311" s="15" t="s">
        <v>31</v>
      </c>
      <c r="AX1311" s="15" t="s">
        <v>69</v>
      </c>
      <c r="AY1311" s="280" t="s">
        <v>149</v>
      </c>
    </row>
    <row r="1312" s="14" customFormat="1">
      <c r="A1312" s="14"/>
      <c r="B1312" s="259"/>
      <c r="C1312" s="260"/>
      <c r="D1312" s="227" t="s">
        <v>438</v>
      </c>
      <c r="E1312" s="261" t="s">
        <v>19</v>
      </c>
      <c r="F1312" s="262" t="s">
        <v>1128</v>
      </c>
      <c r="G1312" s="260"/>
      <c r="H1312" s="263">
        <v>2.8999999999999999</v>
      </c>
      <c r="I1312" s="264"/>
      <c r="J1312" s="260"/>
      <c r="K1312" s="260"/>
      <c r="L1312" s="265"/>
      <c r="M1312" s="266"/>
      <c r="N1312" s="267"/>
      <c r="O1312" s="267"/>
      <c r="P1312" s="267"/>
      <c r="Q1312" s="267"/>
      <c r="R1312" s="267"/>
      <c r="S1312" s="267"/>
      <c r="T1312" s="268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9" t="s">
        <v>438</v>
      </c>
      <c r="AU1312" s="269" t="s">
        <v>78</v>
      </c>
      <c r="AV1312" s="14" t="s">
        <v>78</v>
      </c>
      <c r="AW1312" s="14" t="s">
        <v>31</v>
      </c>
      <c r="AX1312" s="14" t="s">
        <v>69</v>
      </c>
      <c r="AY1312" s="269" t="s">
        <v>149</v>
      </c>
    </row>
    <row r="1313" s="15" customFormat="1">
      <c r="A1313" s="15"/>
      <c r="B1313" s="270"/>
      <c r="C1313" s="271"/>
      <c r="D1313" s="227" t="s">
        <v>438</v>
      </c>
      <c r="E1313" s="272" t="s">
        <v>19</v>
      </c>
      <c r="F1313" s="273" t="s">
        <v>441</v>
      </c>
      <c r="G1313" s="271"/>
      <c r="H1313" s="274">
        <v>2.8999999999999999</v>
      </c>
      <c r="I1313" s="275"/>
      <c r="J1313" s="271"/>
      <c r="K1313" s="271"/>
      <c r="L1313" s="276"/>
      <c r="M1313" s="277"/>
      <c r="N1313" s="278"/>
      <c r="O1313" s="278"/>
      <c r="P1313" s="278"/>
      <c r="Q1313" s="278"/>
      <c r="R1313" s="278"/>
      <c r="S1313" s="278"/>
      <c r="T1313" s="279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80" t="s">
        <v>438</v>
      </c>
      <c r="AU1313" s="280" t="s">
        <v>78</v>
      </c>
      <c r="AV1313" s="15" t="s">
        <v>166</v>
      </c>
      <c r="AW1313" s="15" t="s">
        <v>31</v>
      </c>
      <c r="AX1313" s="15" t="s">
        <v>69</v>
      </c>
      <c r="AY1313" s="280" t="s">
        <v>149</v>
      </c>
    </row>
    <row r="1314" s="14" customFormat="1">
      <c r="A1314" s="14"/>
      <c r="B1314" s="259"/>
      <c r="C1314" s="260"/>
      <c r="D1314" s="227" t="s">
        <v>438</v>
      </c>
      <c r="E1314" s="261" t="s">
        <v>19</v>
      </c>
      <c r="F1314" s="262" t="s">
        <v>1129</v>
      </c>
      <c r="G1314" s="260"/>
      <c r="H1314" s="263">
        <v>2.7999999999999998</v>
      </c>
      <c r="I1314" s="264"/>
      <c r="J1314" s="260"/>
      <c r="K1314" s="260"/>
      <c r="L1314" s="265"/>
      <c r="M1314" s="266"/>
      <c r="N1314" s="267"/>
      <c r="O1314" s="267"/>
      <c r="P1314" s="267"/>
      <c r="Q1314" s="267"/>
      <c r="R1314" s="267"/>
      <c r="S1314" s="267"/>
      <c r="T1314" s="268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69" t="s">
        <v>438</v>
      </c>
      <c r="AU1314" s="269" t="s">
        <v>78</v>
      </c>
      <c r="AV1314" s="14" t="s">
        <v>78</v>
      </c>
      <c r="AW1314" s="14" t="s">
        <v>31</v>
      </c>
      <c r="AX1314" s="14" t="s">
        <v>69</v>
      </c>
      <c r="AY1314" s="269" t="s">
        <v>149</v>
      </c>
    </row>
    <row r="1315" s="15" customFormat="1">
      <c r="A1315" s="15"/>
      <c r="B1315" s="270"/>
      <c r="C1315" s="271"/>
      <c r="D1315" s="227" t="s">
        <v>438</v>
      </c>
      <c r="E1315" s="272" t="s">
        <v>19</v>
      </c>
      <c r="F1315" s="273" t="s">
        <v>441</v>
      </c>
      <c r="G1315" s="271"/>
      <c r="H1315" s="274">
        <v>2.7999999999999998</v>
      </c>
      <c r="I1315" s="275"/>
      <c r="J1315" s="271"/>
      <c r="K1315" s="271"/>
      <c r="L1315" s="276"/>
      <c r="M1315" s="277"/>
      <c r="N1315" s="278"/>
      <c r="O1315" s="278"/>
      <c r="P1315" s="278"/>
      <c r="Q1315" s="278"/>
      <c r="R1315" s="278"/>
      <c r="S1315" s="278"/>
      <c r="T1315" s="279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80" t="s">
        <v>438</v>
      </c>
      <c r="AU1315" s="280" t="s">
        <v>78</v>
      </c>
      <c r="AV1315" s="15" t="s">
        <v>166</v>
      </c>
      <c r="AW1315" s="15" t="s">
        <v>31</v>
      </c>
      <c r="AX1315" s="15" t="s">
        <v>69</v>
      </c>
      <c r="AY1315" s="280" t="s">
        <v>149</v>
      </c>
    </row>
    <row r="1316" s="16" customFormat="1">
      <c r="A1316" s="16"/>
      <c r="B1316" s="281"/>
      <c r="C1316" s="282"/>
      <c r="D1316" s="227" t="s">
        <v>438</v>
      </c>
      <c r="E1316" s="283" t="s">
        <v>19</v>
      </c>
      <c r="F1316" s="284" t="s">
        <v>446</v>
      </c>
      <c r="G1316" s="282"/>
      <c r="H1316" s="285">
        <v>10.199999999999999</v>
      </c>
      <c r="I1316" s="286"/>
      <c r="J1316" s="282"/>
      <c r="K1316" s="282"/>
      <c r="L1316" s="287"/>
      <c r="M1316" s="288"/>
      <c r="N1316" s="289"/>
      <c r="O1316" s="289"/>
      <c r="P1316" s="289"/>
      <c r="Q1316" s="289"/>
      <c r="R1316" s="289"/>
      <c r="S1316" s="289"/>
      <c r="T1316" s="290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/>
      <c r="AE1316" s="16"/>
      <c r="AT1316" s="291" t="s">
        <v>438</v>
      </c>
      <c r="AU1316" s="291" t="s">
        <v>78</v>
      </c>
      <c r="AV1316" s="16" t="s">
        <v>156</v>
      </c>
      <c r="AW1316" s="16" t="s">
        <v>31</v>
      </c>
      <c r="AX1316" s="16" t="s">
        <v>76</v>
      </c>
      <c r="AY1316" s="291" t="s">
        <v>149</v>
      </c>
    </row>
    <row r="1317" s="2" customFormat="1" ht="37.8" customHeight="1">
      <c r="A1317" s="40"/>
      <c r="B1317" s="41"/>
      <c r="C1317" s="214" t="s">
        <v>1780</v>
      </c>
      <c r="D1317" s="214" t="s">
        <v>151</v>
      </c>
      <c r="E1317" s="215" t="s">
        <v>1781</v>
      </c>
      <c r="F1317" s="216" t="s">
        <v>1782</v>
      </c>
      <c r="G1317" s="217" t="s">
        <v>320</v>
      </c>
      <c r="H1317" s="218">
        <v>44.399999999999999</v>
      </c>
      <c r="I1317" s="219"/>
      <c r="J1317" s="220">
        <f>ROUND(I1317*H1317,2)</f>
        <v>0</v>
      </c>
      <c r="K1317" s="216" t="s">
        <v>161</v>
      </c>
      <c r="L1317" s="46"/>
      <c r="M1317" s="221" t="s">
        <v>19</v>
      </c>
      <c r="N1317" s="222" t="s">
        <v>40</v>
      </c>
      <c r="O1317" s="86"/>
      <c r="P1317" s="223">
        <f>O1317*H1317</f>
        <v>0</v>
      </c>
      <c r="Q1317" s="223">
        <v>0</v>
      </c>
      <c r="R1317" s="223">
        <f>Q1317*H1317</f>
        <v>0</v>
      </c>
      <c r="S1317" s="223">
        <v>0</v>
      </c>
      <c r="T1317" s="224">
        <f>S1317*H1317</f>
        <v>0</v>
      </c>
      <c r="U1317" s="40"/>
      <c r="V1317" s="40"/>
      <c r="W1317" s="40"/>
      <c r="X1317" s="40"/>
      <c r="Y1317" s="40"/>
      <c r="Z1317" s="40"/>
      <c r="AA1317" s="40"/>
      <c r="AB1317" s="40"/>
      <c r="AC1317" s="40"/>
      <c r="AD1317" s="40"/>
      <c r="AE1317" s="40"/>
      <c r="AR1317" s="225" t="s">
        <v>286</v>
      </c>
      <c r="AT1317" s="225" t="s">
        <v>151</v>
      </c>
      <c r="AU1317" s="225" t="s">
        <v>78</v>
      </c>
      <c r="AY1317" s="19" t="s">
        <v>149</v>
      </c>
      <c r="BE1317" s="226">
        <f>IF(N1317="základní",J1317,0)</f>
        <v>0</v>
      </c>
      <c r="BF1317" s="226">
        <f>IF(N1317="snížená",J1317,0)</f>
        <v>0</v>
      </c>
      <c r="BG1317" s="226">
        <f>IF(N1317="zákl. přenesená",J1317,0)</f>
        <v>0</v>
      </c>
      <c r="BH1317" s="226">
        <f>IF(N1317="sníž. přenesená",J1317,0)</f>
        <v>0</v>
      </c>
      <c r="BI1317" s="226">
        <f>IF(N1317="nulová",J1317,0)</f>
        <v>0</v>
      </c>
      <c r="BJ1317" s="19" t="s">
        <v>76</v>
      </c>
      <c r="BK1317" s="226">
        <f>ROUND(I1317*H1317,2)</f>
        <v>0</v>
      </c>
      <c r="BL1317" s="19" t="s">
        <v>286</v>
      </c>
      <c r="BM1317" s="225" t="s">
        <v>1783</v>
      </c>
    </row>
    <row r="1318" s="2" customFormat="1">
      <c r="A1318" s="40"/>
      <c r="B1318" s="41"/>
      <c r="C1318" s="42"/>
      <c r="D1318" s="227" t="s">
        <v>158</v>
      </c>
      <c r="E1318" s="42"/>
      <c r="F1318" s="228" t="s">
        <v>1784</v>
      </c>
      <c r="G1318" s="42"/>
      <c r="H1318" s="42"/>
      <c r="I1318" s="229"/>
      <c r="J1318" s="42"/>
      <c r="K1318" s="42"/>
      <c r="L1318" s="46"/>
      <c r="M1318" s="230"/>
      <c r="N1318" s="231"/>
      <c r="O1318" s="86"/>
      <c r="P1318" s="86"/>
      <c r="Q1318" s="86"/>
      <c r="R1318" s="86"/>
      <c r="S1318" s="86"/>
      <c r="T1318" s="87"/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T1318" s="19" t="s">
        <v>158</v>
      </c>
      <c r="AU1318" s="19" t="s">
        <v>78</v>
      </c>
    </row>
    <row r="1319" s="2" customFormat="1">
      <c r="A1319" s="40"/>
      <c r="B1319" s="41"/>
      <c r="C1319" s="42"/>
      <c r="D1319" s="232" t="s">
        <v>164</v>
      </c>
      <c r="E1319" s="42"/>
      <c r="F1319" s="233" t="s">
        <v>1785</v>
      </c>
      <c r="G1319" s="42"/>
      <c r="H1319" s="42"/>
      <c r="I1319" s="229"/>
      <c r="J1319" s="42"/>
      <c r="K1319" s="42"/>
      <c r="L1319" s="46"/>
      <c r="M1319" s="230"/>
      <c r="N1319" s="231"/>
      <c r="O1319" s="86"/>
      <c r="P1319" s="86"/>
      <c r="Q1319" s="86"/>
      <c r="R1319" s="86"/>
      <c r="S1319" s="86"/>
      <c r="T1319" s="87"/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T1319" s="19" t="s">
        <v>164</v>
      </c>
      <c r="AU1319" s="19" t="s">
        <v>78</v>
      </c>
    </row>
    <row r="1320" s="14" customFormat="1">
      <c r="A1320" s="14"/>
      <c r="B1320" s="259"/>
      <c r="C1320" s="260"/>
      <c r="D1320" s="227" t="s">
        <v>438</v>
      </c>
      <c r="E1320" s="261" t="s">
        <v>19</v>
      </c>
      <c r="F1320" s="262" t="s">
        <v>1786</v>
      </c>
      <c r="G1320" s="260"/>
      <c r="H1320" s="263">
        <v>44.399999999999999</v>
      </c>
      <c r="I1320" s="264"/>
      <c r="J1320" s="260"/>
      <c r="K1320" s="260"/>
      <c r="L1320" s="265"/>
      <c r="M1320" s="266"/>
      <c r="N1320" s="267"/>
      <c r="O1320" s="267"/>
      <c r="P1320" s="267"/>
      <c r="Q1320" s="267"/>
      <c r="R1320" s="267"/>
      <c r="S1320" s="267"/>
      <c r="T1320" s="268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69" t="s">
        <v>438</v>
      </c>
      <c r="AU1320" s="269" t="s">
        <v>78</v>
      </c>
      <c r="AV1320" s="14" t="s">
        <v>78</v>
      </c>
      <c r="AW1320" s="14" t="s">
        <v>31</v>
      </c>
      <c r="AX1320" s="14" t="s">
        <v>69</v>
      </c>
      <c r="AY1320" s="269" t="s">
        <v>149</v>
      </c>
    </row>
    <row r="1321" s="15" customFormat="1">
      <c r="A1321" s="15"/>
      <c r="B1321" s="270"/>
      <c r="C1321" s="271"/>
      <c r="D1321" s="227" t="s">
        <v>438</v>
      </c>
      <c r="E1321" s="272" t="s">
        <v>19</v>
      </c>
      <c r="F1321" s="273" t="s">
        <v>441</v>
      </c>
      <c r="G1321" s="271"/>
      <c r="H1321" s="274">
        <v>44.399999999999999</v>
      </c>
      <c r="I1321" s="275"/>
      <c r="J1321" s="271"/>
      <c r="K1321" s="271"/>
      <c r="L1321" s="276"/>
      <c r="M1321" s="277"/>
      <c r="N1321" s="278"/>
      <c r="O1321" s="278"/>
      <c r="P1321" s="278"/>
      <c r="Q1321" s="278"/>
      <c r="R1321" s="278"/>
      <c r="S1321" s="278"/>
      <c r="T1321" s="279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80" t="s">
        <v>438</v>
      </c>
      <c r="AU1321" s="280" t="s">
        <v>78</v>
      </c>
      <c r="AV1321" s="15" t="s">
        <v>166</v>
      </c>
      <c r="AW1321" s="15" t="s">
        <v>31</v>
      </c>
      <c r="AX1321" s="15" t="s">
        <v>76</v>
      </c>
      <c r="AY1321" s="280" t="s">
        <v>149</v>
      </c>
    </row>
    <row r="1322" s="2" customFormat="1" ht="24.15" customHeight="1">
      <c r="A1322" s="40"/>
      <c r="B1322" s="41"/>
      <c r="C1322" s="214" t="s">
        <v>1787</v>
      </c>
      <c r="D1322" s="214" t="s">
        <v>151</v>
      </c>
      <c r="E1322" s="215" t="s">
        <v>1788</v>
      </c>
      <c r="F1322" s="216" t="s">
        <v>1789</v>
      </c>
      <c r="G1322" s="217" t="s">
        <v>181</v>
      </c>
      <c r="H1322" s="218">
        <v>0.58599999999999997</v>
      </c>
      <c r="I1322" s="219"/>
      <c r="J1322" s="220">
        <f>ROUND(I1322*H1322,2)</f>
        <v>0</v>
      </c>
      <c r="K1322" s="216" t="s">
        <v>161</v>
      </c>
      <c r="L1322" s="46"/>
      <c r="M1322" s="221" t="s">
        <v>19</v>
      </c>
      <c r="N1322" s="222" t="s">
        <v>40</v>
      </c>
      <c r="O1322" s="86"/>
      <c r="P1322" s="223">
        <f>O1322*H1322</f>
        <v>0</v>
      </c>
      <c r="Q1322" s="223">
        <v>0</v>
      </c>
      <c r="R1322" s="223">
        <f>Q1322*H1322</f>
        <v>0</v>
      </c>
      <c r="S1322" s="223">
        <v>0</v>
      </c>
      <c r="T1322" s="224">
        <f>S1322*H1322</f>
        <v>0</v>
      </c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R1322" s="225" t="s">
        <v>286</v>
      </c>
      <c r="AT1322" s="225" t="s">
        <v>151</v>
      </c>
      <c r="AU1322" s="225" t="s">
        <v>78</v>
      </c>
      <c r="AY1322" s="19" t="s">
        <v>149</v>
      </c>
      <c r="BE1322" s="226">
        <f>IF(N1322="základní",J1322,0)</f>
        <v>0</v>
      </c>
      <c r="BF1322" s="226">
        <f>IF(N1322="snížená",J1322,0)</f>
        <v>0</v>
      </c>
      <c r="BG1322" s="226">
        <f>IF(N1322="zákl. přenesená",J1322,0)</f>
        <v>0</v>
      </c>
      <c r="BH1322" s="226">
        <f>IF(N1322="sníž. přenesená",J1322,0)</f>
        <v>0</v>
      </c>
      <c r="BI1322" s="226">
        <f>IF(N1322="nulová",J1322,0)</f>
        <v>0</v>
      </c>
      <c r="BJ1322" s="19" t="s">
        <v>76</v>
      </c>
      <c r="BK1322" s="226">
        <f>ROUND(I1322*H1322,2)</f>
        <v>0</v>
      </c>
      <c r="BL1322" s="19" t="s">
        <v>286</v>
      </c>
      <c r="BM1322" s="225" t="s">
        <v>1790</v>
      </c>
    </row>
    <row r="1323" s="2" customFormat="1">
      <c r="A1323" s="40"/>
      <c r="B1323" s="41"/>
      <c r="C1323" s="42"/>
      <c r="D1323" s="227" t="s">
        <v>158</v>
      </c>
      <c r="E1323" s="42"/>
      <c r="F1323" s="228" t="s">
        <v>1791</v>
      </c>
      <c r="G1323" s="42"/>
      <c r="H1323" s="42"/>
      <c r="I1323" s="229"/>
      <c r="J1323" s="42"/>
      <c r="K1323" s="42"/>
      <c r="L1323" s="46"/>
      <c r="M1323" s="230"/>
      <c r="N1323" s="231"/>
      <c r="O1323" s="86"/>
      <c r="P1323" s="86"/>
      <c r="Q1323" s="86"/>
      <c r="R1323" s="86"/>
      <c r="S1323" s="86"/>
      <c r="T1323" s="87"/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T1323" s="19" t="s">
        <v>158</v>
      </c>
      <c r="AU1323" s="19" t="s">
        <v>78</v>
      </c>
    </row>
    <row r="1324" s="2" customFormat="1">
      <c r="A1324" s="40"/>
      <c r="B1324" s="41"/>
      <c r="C1324" s="42"/>
      <c r="D1324" s="232" t="s">
        <v>164</v>
      </c>
      <c r="E1324" s="42"/>
      <c r="F1324" s="233" t="s">
        <v>1792</v>
      </c>
      <c r="G1324" s="42"/>
      <c r="H1324" s="42"/>
      <c r="I1324" s="229"/>
      <c r="J1324" s="42"/>
      <c r="K1324" s="42"/>
      <c r="L1324" s="46"/>
      <c r="M1324" s="230"/>
      <c r="N1324" s="231"/>
      <c r="O1324" s="86"/>
      <c r="P1324" s="86"/>
      <c r="Q1324" s="86"/>
      <c r="R1324" s="86"/>
      <c r="S1324" s="86"/>
      <c r="T1324" s="87"/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T1324" s="19" t="s">
        <v>164</v>
      </c>
      <c r="AU1324" s="19" t="s">
        <v>78</v>
      </c>
    </row>
    <row r="1325" s="2" customFormat="1" ht="24.15" customHeight="1">
      <c r="A1325" s="40"/>
      <c r="B1325" s="41"/>
      <c r="C1325" s="214" t="s">
        <v>1793</v>
      </c>
      <c r="D1325" s="214" t="s">
        <v>151</v>
      </c>
      <c r="E1325" s="215" t="s">
        <v>1794</v>
      </c>
      <c r="F1325" s="216" t="s">
        <v>1795</v>
      </c>
      <c r="G1325" s="217" t="s">
        <v>181</v>
      </c>
      <c r="H1325" s="218">
        <v>0.58599999999999997</v>
      </c>
      <c r="I1325" s="219"/>
      <c r="J1325" s="220">
        <f>ROUND(I1325*H1325,2)</f>
        <v>0</v>
      </c>
      <c r="K1325" s="216" t="s">
        <v>161</v>
      </c>
      <c r="L1325" s="46"/>
      <c r="M1325" s="221" t="s">
        <v>19</v>
      </c>
      <c r="N1325" s="222" t="s">
        <v>40</v>
      </c>
      <c r="O1325" s="86"/>
      <c r="P1325" s="223">
        <f>O1325*H1325</f>
        <v>0</v>
      </c>
      <c r="Q1325" s="223">
        <v>0</v>
      </c>
      <c r="R1325" s="223">
        <f>Q1325*H1325</f>
        <v>0</v>
      </c>
      <c r="S1325" s="223">
        <v>0</v>
      </c>
      <c r="T1325" s="224">
        <f>S1325*H1325</f>
        <v>0</v>
      </c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R1325" s="225" t="s">
        <v>286</v>
      </c>
      <c r="AT1325" s="225" t="s">
        <v>151</v>
      </c>
      <c r="AU1325" s="225" t="s">
        <v>78</v>
      </c>
      <c r="AY1325" s="19" t="s">
        <v>149</v>
      </c>
      <c r="BE1325" s="226">
        <f>IF(N1325="základní",J1325,0)</f>
        <v>0</v>
      </c>
      <c r="BF1325" s="226">
        <f>IF(N1325="snížená",J1325,0)</f>
        <v>0</v>
      </c>
      <c r="BG1325" s="226">
        <f>IF(N1325="zákl. přenesená",J1325,0)</f>
        <v>0</v>
      </c>
      <c r="BH1325" s="226">
        <f>IF(N1325="sníž. přenesená",J1325,0)</f>
        <v>0</v>
      </c>
      <c r="BI1325" s="226">
        <f>IF(N1325="nulová",J1325,0)</f>
        <v>0</v>
      </c>
      <c r="BJ1325" s="19" t="s">
        <v>76</v>
      </c>
      <c r="BK1325" s="226">
        <f>ROUND(I1325*H1325,2)</f>
        <v>0</v>
      </c>
      <c r="BL1325" s="19" t="s">
        <v>286</v>
      </c>
      <c r="BM1325" s="225" t="s">
        <v>1796</v>
      </c>
    </row>
    <row r="1326" s="2" customFormat="1">
      <c r="A1326" s="40"/>
      <c r="B1326" s="41"/>
      <c r="C1326" s="42"/>
      <c r="D1326" s="227" t="s">
        <v>158</v>
      </c>
      <c r="E1326" s="42"/>
      <c r="F1326" s="228" t="s">
        <v>1797</v>
      </c>
      <c r="G1326" s="42"/>
      <c r="H1326" s="42"/>
      <c r="I1326" s="229"/>
      <c r="J1326" s="42"/>
      <c r="K1326" s="42"/>
      <c r="L1326" s="46"/>
      <c r="M1326" s="230"/>
      <c r="N1326" s="231"/>
      <c r="O1326" s="86"/>
      <c r="P1326" s="86"/>
      <c r="Q1326" s="86"/>
      <c r="R1326" s="86"/>
      <c r="S1326" s="86"/>
      <c r="T1326" s="87"/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T1326" s="19" t="s">
        <v>158</v>
      </c>
      <c r="AU1326" s="19" t="s">
        <v>78</v>
      </c>
    </row>
    <row r="1327" s="2" customFormat="1">
      <c r="A1327" s="40"/>
      <c r="B1327" s="41"/>
      <c r="C1327" s="42"/>
      <c r="D1327" s="232" t="s">
        <v>164</v>
      </c>
      <c r="E1327" s="42"/>
      <c r="F1327" s="233" t="s">
        <v>1798</v>
      </c>
      <c r="G1327" s="42"/>
      <c r="H1327" s="42"/>
      <c r="I1327" s="229"/>
      <c r="J1327" s="42"/>
      <c r="K1327" s="42"/>
      <c r="L1327" s="46"/>
      <c r="M1327" s="230"/>
      <c r="N1327" s="231"/>
      <c r="O1327" s="86"/>
      <c r="P1327" s="86"/>
      <c r="Q1327" s="86"/>
      <c r="R1327" s="86"/>
      <c r="S1327" s="86"/>
      <c r="T1327" s="87"/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T1327" s="19" t="s">
        <v>164</v>
      </c>
      <c r="AU1327" s="19" t="s">
        <v>78</v>
      </c>
    </row>
    <row r="1328" s="12" customFormat="1" ht="22.8" customHeight="1">
      <c r="A1328" s="12"/>
      <c r="B1328" s="198"/>
      <c r="C1328" s="199"/>
      <c r="D1328" s="200" t="s">
        <v>68</v>
      </c>
      <c r="E1328" s="212" t="s">
        <v>1799</v>
      </c>
      <c r="F1328" s="212" t="s">
        <v>1800</v>
      </c>
      <c r="G1328" s="199"/>
      <c r="H1328" s="199"/>
      <c r="I1328" s="202"/>
      <c r="J1328" s="213">
        <f>BK1328</f>
        <v>0</v>
      </c>
      <c r="K1328" s="199"/>
      <c r="L1328" s="204"/>
      <c r="M1328" s="205"/>
      <c r="N1328" s="206"/>
      <c r="O1328" s="206"/>
      <c r="P1328" s="207">
        <f>SUM(P1329:P1336)</f>
        <v>0</v>
      </c>
      <c r="Q1328" s="206"/>
      <c r="R1328" s="207">
        <f>SUM(R1329:R1336)</f>
        <v>0</v>
      </c>
      <c r="S1328" s="206"/>
      <c r="T1328" s="208">
        <f>SUM(T1329:T1336)</f>
        <v>0.040750000000000002</v>
      </c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R1328" s="209" t="s">
        <v>78</v>
      </c>
      <c r="AT1328" s="210" t="s">
        <v>68</v>
      </c>
      <c r="AU1328" s="210" t="s">
        <v>76</v>
      </c>
      <c r="AY1328" s="209" t="s">
        <v>149</v>
      </c>
      <c r="BK1328" s="211">
        <f>SUM(BK1329:BK1336)</f>
        <v>0</v>
      </c>
    </row>
    <row r="1329" s="2" customFormat="1" ht="24.15" customHeight="1">
      <c r="A1329" s="40"/>
      <c r="B1329" s="41"/>
      <c r="C1329" s="214" t="s">
        <v>1801</v>
      </c>
      <c r="D1329" s="214" t="s">
        <v>151</v>
      </c>
      <c r="E1329" s="215" t="s">
        <v>1802</v>
      </c>
      <c r="F1329" s="216" t="s">
        <v>1803</v>
      </c>
      <c r="G1329" s="217" t="s">
        <v>320</v>
      </c>
      <c r="H1329" s="218">
        <v>16.300000000000001</v>
      </c>
      <c r="I1329" s="219"/>
      <c r="J1329" s="220">
        <f>ROUND(I1329*H1329,2)</f>
        <v>0</v>
      </c>
      <c r="K1329" s="216" t="s">
        <v>161</v>
      </c>
      <c r="L1329" s="46"/>
      <c r="M1329" s="221" t="s">
        <v>19</v>
      </c>
      <c r="N1329" s="222" t="s">
        <v>40</v>
      </c>
      <c r="O1329" s="86"/>
      <c r="P1329" s="223">
        <f>O1329*H1329</f>
        <v>0</v>
      </c>
      <c r="Q1329" s="223">
        <v>0</v>
      </c>
      <c r="R1329" s="223">
        <f>Q1329*H1329</f>
        <v>0</v>
      </c>
      <c r="S1329" s="223">
        <v>0.0025000000000000001</v>
      </c>
      <c r="T1329" s="224">
        <f>S1329*H1329</f>
        <v>0.040750000000000002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25" t="s">
        <v>286</v>
      </c>
      <c r="AT1329" s="225" t="s">
        <v>151</v>
      </c>
      <c r="AU1329" s="225" t="s">
        <v>78</v>
      </c>
      <c r="AY1329" s="19" t="s">
        <v>149</v>
      </c>
      <c r="BE1329" s="226">
        <f>IF(N1329="základní",J1329,0)</f>
        <v>0</v>
      </c>
      <c r="BF1329" s="226">
        <f>IF(N1329="snížená",J1329,0)</f>
        <v>0</v>
      </c>
      <c r="BG1329" s="226">
        <f>IF(N1329="zákl. přenesená",J1329,0)</f>
        <v>0</v>
      </c>
      <c r="BH1329" s="226">
        <f>IF(N1329="sníž. přenesená",J1329,0)</f>
        <v>0</v>
      </c>
      <c r="BI1329" s="226">
        <f>IF(N1329="nulová",J1329,0)</f>
        <v>0</v>
      </c>
      <c r="BJ1329" s="19" t="s">
        <v>76</v>
      </c>
      <c r="BK1329" s="226">
        <f>ROUND(I1329*H1329,2)</f>
        <v>0</v>
      </c>
      <c r="BL1329" s="19" t="s">
        <v>286</v>
      </c>
      <c r="BM1329" s="225" t="s">
        <v>1804</v>
      </c>
    </row>
    <row r="1330" s="2" customFormat="1">
      <c r="A1330" s="40"/>
      <c r="B1330" s="41"/>
      <c r="C1330" s="42"/>
      <c r="D1330" s="227" t="s">
        <v>158</v>
      </c>
      <c r="E1330" s="42"/>
      <c r="F1330" s="228" t="s">
        <v>1805</v>
      </c>
      <c r="G1330" s="42"/>
      <c r="H1330" s="42"/>
      <c r="I1330" s="229"/>
      <c r="J1330" s="42"/>
      <c r="K1330" s="42"/>
      <c r="L1330" s="46"/>
      <c r="M1330" s="230"/>
      <c r="N1330" s="231"/>
      <c r="O1330" s="86"/>
      <c r="P1330" s="86"/>
      <c r="Q1330" s="86"/>
      <c r="R1330" s="86"/>
      <c r="S1330" s="86"/>
      <c r="T1330" s="87"/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T1330" s="19" t="s">
        <v>158</v>
      </c>
      <c r="AU1330" s="19" t="s">
        <v>78</v>
      </c>
    </row>
    <row r="1331" s="2" customFormat="1">
      <c r="A1331" s="40"/>
      <c r="B1331" s="41"/>
      <c r="C1331" s="42"/>
      <c r="D1331" s="232" t="s">
        <v>164</v>
      </c>
      <c r="E1331" s="42"/>
      <c r="F1331" s="233" t="s">
        <v>1806</v>
      </c>
      <c r="G1331" s="42"/>
      <c r="H1331" s="42"/>
      <c r="I1331" s="229"/>
      <c r="J1331" s="42"/>
      <c r="K1331" s="42"/>
      <c r="L1331" s="46"/>
      <c r="M1331" s="230"/>
      <c r="N1331" s="231"/>
      <c r="O1331" s="86"/>
      <c r="P1331" s="86"/>
      <c r="Q1331" s="86"/>
      <c r="R1331" s="86"/>
      <c r="S1331" s="86"/>
      <c r="T1331" s="87"/>
      <c r="U1331" s="40"/>
      <c r="V1331" s="40"/>
      <c r="W1331" s="40"/>
      <c r="X1331" s="40"/>
      <c r="Y1331" s="40"/>
      <c r="Z1331" s="40"/>
      <c r="AA1331" s="40"/>
      <c r="AB1331" s="40"/>
      <c r="AC1331" s="40"/>
      <c r="AD1331" s="40"/>
      <c r="AE1331" s="40"/>
      <c r="AT1331" s="19" t="s">
        <v>164</v>
      </c>
      <c r="AU1331" s="19" t="s">
        <v>78</v>
      </c>
    </row>
    <row r="1332" s="14" customFormat="1">
      <c r="A1332" s="14"/>
      <c r="B1332" s="259"/>
      <c r="C1332" s="260"/>
      <c r="D1332" s="227" t="s">
        <v>438</v>
      </c>
      <c r="E1332" s="261" t="s">
        <v>19</v>
      </c>
      <c r="F1332" s="262" t="s">
        <v>783</v>
      </c>
      <c r="G1332" s="260"/>
      <c r="H1332" s="263">
        <v>9.8000000000000007</v>
      </c>
      <c r="I1332" s="264"/>
      <c r="J1332" s="260"/>
      <c r="K1332" s="260"/>
      <c r="L1332" s="265"/>
      <c r="M1332" s="266"/>
      <c r="N1332" s="267"/>
      <c r="O1332" s="267"/>
      <c r="P1332" s="267"/>
      <c r="Q1332" s="267"/>
      <c r="R1332" s="267"/>
      <c r="S1332" s="267"/>
      <c r="T1332" s="268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69" t="s">
        <v>438</v>
      </c>
      <c r="AU1332" s="269" t="s">
        <v>78</v>
      </c>
      <c r="AV1332" s="14" t="s">
        <v>78</v>
      </c>
      <c r="AW1332" s="14" t="s">
        <v>31</v>
      </c>
      <c r="AX1332" s="14" t="s">
        <v>69</v>
      </c>
      <c r="AY1332" s="269" t="s">
        <v>149</v>
      </c>
    </row>
    <row r="1333" s="15" customFormat="1">
      <c r="A1333" s="15"/>
      <c r="B1333" s="270"/>
      <c r="C1333" s="271"/>
      <c r="D1333" s="227" t="s">
        <v>438</v>
      </c>
      <c r="E1333" s="272" t="s">
        <v>19</v>
      </c>
      <c r="F1333" s="273" t="s">
        <v>441</v>
      </c>
      <c r="G1333" s="271"/>
      <c r="H1333" s="274">
        <v>9.8000000000000007</v>
      </c>
      <c r="I1333" s="275"/>
      <c r="J1333" s="271"/>
      <c r="K1333" s="271"/>
      <c r="L1333" s="276"/>
      <c r="M1333" s="277"/>
      <c r="N1333" s="278"/>
      <c r="O1333" s="278"/>
      <c r="P1333" s="278"/>
      <c r="Q1333" s="278"/>
      <c r="R1333" s="278"/>
      <c r="S1333" s="278"/>
      <c r="T1333" s="279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80" t="s">
        <v>438</v>
      </c>
      <c r="AU1333" s="280" t="s">
        <v>78</v>
      </c>
      <c r="AV1333" s="15" t="s">
        <v>166</v>
      </c>
      <c r="AW1333" s="15" t="s">
        <v>31</v>
      </c>
      <c r="AX1333" s="15" t="s">
        <v>69</v>
      </c>
      <c r="AY1333" s="280" t="s">
        <v>149</v>
      </c>
    </row>
    <row r="1334" s="14" customFormat="1">
      <c r="A1334" s="14"/>
      <c r="B1334" s="259"/>
      <c r="C1334" s="260"/>
      <c r="D1334" s="227" t="s">
        <v>438</v>
      </c>
      <c r="E1334" s="261" t="s">
        <v>19</v>
      </c>
      <c r="F1334" s="262" t="s">
        <v>991</v>
      </c>
      <c r="G1334" s="260"/>
      <c r="H1334" s="263">
        <v>6.5</v>
      </c>
      <c r="I1334" s="264"/>
      <c r="J1334" s="260"/>
      <c r="K1334" s="260"/>
      <c r="L1334" s="265"/>
      <c r="M1334" s="266"/>
      <c r="N1334" s="267"/>
      <c r="O1334" s="267"/>
      <c r="P1334" s="267"/>
      <c r="Q1334" s="267"/>
      <c r="R1334" s="267"/>
      <c r="S1334" s="267"/>
      <c r="T1334" s="268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69" t="s">
        <v>438</v>
      </c>
      <c r="AU1334" s="269" t="s">
        <v>78</v>
      </c>
      <c r="AV1334" s="14" t="s">
        <v>78</v>
      </c>
      <c r="AW1334" s="14" t="s">
        <v>31</v>
      </c>
      <c r="AX1334" s="14" t="s">
        <v>69</v>
      </c>
      <c r="AY1334" s="269" t="s">
        <v>149</v>
      </c>
    </row>
    <row r="1335" s="15" customFormat="1">
      <c r="A1335" s="15"/>
      <c r="B1335" s="270"/>
      <c r="C1335" s="271"/>
      <c r="D1335" s="227" t="s">
        <v>438</v>
      </c>
      <c r="E1335" s="272" t="s">
        <v>19</v>
      </c>
      <c r="F1335" s="273" t="s">
        <v>441</v>
      </c>
      <c r="G1335" s="271"/>
      <c r="H1335" s="274">
        <v>6.5</v>
      </c>
      <c r="I1335" s="275"/>
      <c r="J1335" s="271"/>
      <c r="K1335" s="271"/>
      <c r="L1335" s="276"/>
      <c r="M1335" s="277"/>
      <c r="N1335" s="278"/>
      <c r="O1335" s="278"/>
      <c r="P1335" s="278"/>
      <c r="Q1335" s="278"/>
      <c r="R1335" s="278"/>
      <c r="S1335" s="278"/>
      <c r="T1335" s="279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80" t="s">
        <v>438</v>
      </c>
      <c r="AU1335" s="280" t="s">
        <v>78</v>
      </c>
      <c r="AV1335" s="15" t="s">
        <v>166</v>
      </c>
      <c r="AW1335" s="15" t="s">
        <v>31</v>
      </c>
      <c r="AX1335" s="15" t="s">
        <v>69</v>
      </c>
      <c r="AY1335" s="280" t="s">
        <v>149</v>
      </c>
    </row>
    <row r="1336" s="16" customFormat="1">
      <c r="A1336" s="16"/>
      <c r="B1336" s="281"/>
      <c r="C1336" s="282"/>
      <c r="D1336" s="227" t="s">
        <v>438</v>
      </c>
      <c r="E1336" s="283" t="s">
        <v>19</v>
      </c>
      <c r="F1336" s="284" t="s">
        <v>446</v>
      </c>
      <c r="G1336" s="282"/>
      <c r="H1336" s="285">
        <v>16.300000000000001</v>
      </c>
      <c r="I1336" s="286"/>
      <c r="J1336" s="282"/>
      <c r="K1336" s="282"/>
      <c r="L1336" s="287"/>
      <c r="M1336" s="288"/>
      <c r="N1336" s="289"/>
      <c r="O1336" s="289"/>
      <c r="P1336" s="289"/>
      <c r="Q1336" s="289"/>
      <c r="R1336" s="289"/>
      <c r="S1336" s="289"/>
      <c r="T1336" s="290"/>
      <c r="U1336" s="16"/>
      <c r="V1336" s="16"/>
      <c r="W1336" s="16"/>
      <c r="X1336" s="16"/>
      <c r="Y1336" s="16"/>
      <c r="Z1336" s="16"/>
      <c r="AA1336" s="16"/>
      <c r="AB1336" s="16"/>
      <c r="AC1336" s="16"/>
      <c r="AD1336" s="16"/>
      <c r="AE1336" s="16"/>
      <c r="AT1336" s="291" t="s">
        <v>438</v>
      </c>
      <c r="AU1336" s="291" t="s">
        <v>78</v>
      </c>
      <c r="AV1336" s="16" t="s">
        <v>156</v>
      </c>
      <c r="AW1336" s="16" t="s">
        <v>31</v>
      </c>
      <c r="AX1336" s="16" t="s">
        <v>76</v>
      </c>
      <c r="AY1336" s="291" t="s">
        <v>149</v>
      </c>
    </row>
    <row r="1337" s="12" customFormat="1" ht="22.8" customHeight="1">
      <c r="A1337" s="12"/>
      <c r="B1337" s="198"/>
      <c r="C1337" s="199"/>
      <c r="D1337" s="200" t="s">
        <v>68</v>
      </c>
      <c r="E1337" s="212" t="s">
        <v>1807</v>
      </c>
      <c r="F1337" s="212" t="s">
        <v>1808</v>
      </c>
      <c r="G1337" s="199"/>
      <c r="H1337" s="199"/>
      <c r="I1337" s="202"/>
      <c r="J1337" s="213">
        <f>BK1337</f>
        <v>0</v>
      </c>
      <c r="K1337" s="199"/>
      <c r="L1337" s="204"/>
      <c r="M1337" s="205"/>
      <c r="N1337" s="206"/>
      <c r="O1337" s="206"/>
      <c r="P1337" s="207">
        <f>SUM(P1338:P1415)</f>
        <v>0</v>
      </c>
      <c r="Q1337" s="206"/>
      <c r="R1337" s="207">
        <f>SUM(R1338:R1415)</f>
        <v>3.0659000000000001</v>
      </c>
      <c r="S1337" s="206"/>
      <c r="T1337" s="208">
        <f>SUM(T1338:T1415)</f>
        <v>0</v>
      </c>
      <c r="U1337" s="12"/>
      <c r="V1337" s="12"/>
      <c r="W1337" s="12"/>
      <c r="X1337" s="12"/>
      <c r="Y1337" s="12"/>
      <c r="Z1337" s="12"/>
      <c r="AA1337" s="12"/>
      <c r="AB1337" s="12"/>
      <c r="AC1337" s="12"/>
      <c r="AD1337" s="12"/>
      <c r="AE1337" s="12"/>
      <c r="AR1337" s="209" t="s">
        <v>78</v>
      </c>
      <c r="AT1337" s="210" t="s">
        <v>68</v>
      </c>
      <c r="AU1337" s="210" t="s">
        <v>76</v>
      </c>
      <c r="AY1337" s="209" t="s">
        <v>149</v>
      </c>
      <c r="BK1337" s="211">
        <f>SUM(BK1338:BK1415)</f>
        <v>0</v>
      </c>
    </row>
    <row r="1338" s="2" customFormat="1" ht="16.5" customHeight="1">
      <c r="A1338" s="40"/>
      <c r="B1338" s="41"/>
      <c r="C1338" s="214" t="s">
        <v>1809</v>
      </c>
      <c r="D1338" s="214" t="s">
        <v>151</v>
      </c>
      <c r="E1338" s="215" t="s">
        <v>1810</v>
      </c>
      <c r="F1338" s="216" t="s">
        <v>1811</v>
      </c>
      <c r="G1338" s="217" t="s">
        <v>320</v>
      </c>
      <c r="H1338" s="218">
        <v>45</v>
      </c>
      <c r="I1338" s="219"/>
      <c r="J1338" s="220">
        <f>ROUND(I1338*H1338,2)</f>
        <v>0</v>
      </c>
      <c r="K1338" s="216" t="s">
        <v>161</v>
      </c>
      <c r="L1338" s="46"/>
      <c r="M1338" s="221" t="s">
        <v>19</v>
      </c>
      <c r="N1338" s="222" t="s">
        <v>40</v>
      </c>
      <c r="O1338" s="86"/>
      <c r="P1338" s="223">
        <f>O1338*H1338</f>
        <v>0</v>
      </c>
      <c r="Q1338" s="223">
        <v>0.00029999999999999997</v>
      </c>
      <c r="R1338" s="223">
        <f>Q1338*H1338</f>
        <v>0.013499999999999998</v>
      </c>
      <c r="S1338" s="223">
        <v>0</v>
      </c>
      <c r="T1338" s="224">
        <f>S1338*H1338</f>
        <v>0</v>
      </c>
      <c r="U1338" s="40"/>
      <c r="V1338" s="40"/>
      <c r="W1338" s="40"/>
      <c r="X1338" s="40"/>
      <c r="Y1338" s="40"/>
      <c r="Z1338" s="40"/>
      <c r="AA1338" s="40"/>
      <c r="AB1338" s="40"/>
      <c r="AC1338" s="40"/>
      <c r="AD1338" s="40"/>
      <c r="AE1338" s="40"/>
      <c r="AR1338" s="225" t="s">
        <v>286</v>
      </c>
      <c r="AT1338" s="225" t="s">
        <v>151</v>
      </c>
      <c r="AU1338" s="225" t="s">
        <v>78</v>
      </c>
      <c r="AY1338" s="19" t="s">
        <v>149</v>
      </c>
      <c r="BE1338" s="226">
        <f>IF(N1338="základní",J1338,0)</f>
        <v>0</v>
      </c>
      <c r="BF1338" s="226">
        <f>IF(N1338="snížená",J1338,0)</f>
        <v>0</v>
      </c>
      <c r="BG1338" s="226">
        <f>IF(N1338="zákl. přenesená",J1338,0)</f>
        <v>0</v>
      </c>
      <c r="BH1338" s="226">
        <f>IF(N1338="sníž. přenesená",J1338,0)</f>
        <v>0</v>
      </c>
      <c r="BI1338" s="226">
        <f>IF(N1338="nulová",J1338,0)</f>
        <v>0</v>
      </c>
      <c r="BJ1338" s="19" t="s">
        <v>76</v>
      </c>
      <c r="BK1338" s="226">
        <f>ROUND(I1338*H1338,2)</f>
        <v>0</v>
      </c>
      <c r="BL1338" s="19" t="s">
        <v>286</v>
      </c>
      <c r="BM1338" s="225" t="s">
        <v>1812</v>
      </c>
    </row>
    <row r="1339" s="2" customFormat="1">
      <c r="A1339" s="40"/>
      <c r="B1339" s="41"/>
      <c r="C1339" s="42"/>
      <c r="D1339" s="227" t="s">
        <v>158</v>
      </c>
      <c r="E1339" s="42"/>
      <c r="F1339" s="228" t="s">
        <v>1813</v>
      </c>
      <c r="G1339" s="42"/>
      <c r="H1339" s="42"/>
      <c r="I1339" s="229"/>
      <c r="J1339" s="42"/>
      <c r="K1339" s="42"/>
      <c r="L1339" s="46"/>
      <c r="M1339" s="230"/>
      <c r="N1339" s="231"/>
      <c r="O1339" s="86"/>
      <c r="P1339" s="86"/>
      <c r="Q1339" s="86"/>
      <c r="R1339" s="86"/>
      <c r="S1339" s="86"/>
      <c r="T1339" s="87"/>
      <c r="U1339" s="40"/>
      <c r="V1339" s="40"/>
      <c r="W1339" s="40"/>
      <c r="X1339" s="40"/>
      <c r="Y1339" s="40"/>
      <c r="Z1339" s="40"/>
      <c r="AA1339" s="40"/>
      <c r="AB1339" s="40"/>
      <c r="AC1339" s="40"/>
      <c r="AD1339" s="40"/>
      <c r="AE1339" s="40"/>
      <c r="AT1339" s="19" t="s">
        <v>158</v>
      </c>
      <c r="AU1339" s="19" t="s">
        <v>78</v>
      </c>
    </row>
    <row r="1340" s="2" customFormat="1">
      <c r="A1340" s="40"/>
      <c r="B1340" s="41"/>
      <c r="C1340" s="42"/>
      <c r="D1340" s="232" t="s">
        <v>164</v>
      </c>
      <c r="E1340" s="42"/>
      <c r="F1340" s="233" t="s">
        <v>1814</v>
      </c>
      <c r="G1340" s="42"/>
      <c r="H1340" s="42"/>
      <c r="I1340" s="229"/>
      <c r="J1340" s="42"/>
      <c r="K1340" s="42"/>
      <c r="L1340" s="46"/>
      <c r="M1340" s="230"/>
      <c r="N1340" s="231"/>
      <c r="O1340" s="86"/>
      <c r="P1340" s="86"/>
      <c r="Q1340" s="86"/>
      <c r="R1340" s="86"/>
      <c r="S1340" s="86"/>
      <c r="T1340" s="87"/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T1340" s="19" t="s">
        <v>164</v>
      </c>
      <c r="AU1340" s="19" t="s">
        <v>78</v>
      </c>
    </row>
    <row r="1341" s="14" customFormat="1">
      <c r="A1341" s="14"/>
      <c r="B1341" s="259"/>
      <c r="C1341" s="260"/>
      <c r="D1341" s="227" t="s">
        <v>438</v>
      </c>
      <c r="E1341" s="261" t="s">
        <v>19</v>
      </c>
      <c r="F1341" s="262" t="s">
        <v>1815</v>
      </c>
      <c r="G1341" s="260"/>
      <c r="H1341" s="263">
        <v>13</v>
      </c>
      <c r="I1341" s="264"/>
      <c r="J1341" s="260"/>
      <c r="K1341" s="260"/>
      <c r="L1341" s="265"/>
      <c r="M1341" s="266"/>
      <c r="N1341" s="267"/>
      <c r="O1341" s="267"/>
      <c r="P1341" s="267"/>
      <c r="Q1341" s="267"/>
      <c r="R1341" s="267"/>
      <c r="S1341" s="267"/>
      <c r="T1341" s="268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69" t="s">
        <v>438</v>
      </c>
      <c r="AU1341" s="269" t="s">
        <v>78</v>
      </c>
      <c r="AV1341" s="14" t="s">
        <v>78</v>
      </c>
      <c r="AW1341" s="14" t="s">
        <v>31</v>
      </c>
      <c r="AX1341" s="14" t="s">
        <v>69</v>
      </c>
      <c r="AY1341" s="269" t="s">
        <v>149</v>
      </c>
    </row>
    <row r="1342" s="15" customFormat="1">
      <c r="A1342" s="15"/>
      <c r="B1342" s="270"/>
      <c r="C1342" s="271"/>
      <c r="D1342" s="227" t="s">
        <v>438</v>
      </c>
      <c r="E1342" s="272" t="s">
        <v>19</v>
      </c>
      <c r="F1342" s="273" t="s">
        <v>441</v>
      </c>
      <c r="G1342" s="271"/>
      <c r="H1342" s="274">
        <v>13</v>
      </c>
      <c r="I1342" s="275"/>
      <c r="J1342" s="271"/>
      <c r="K1342" s="271"/>
      <c r="L1342" s="276"/>
      <c r="M1342" s="277"/>
      <c r="N1342" s="278"/>
      <c r="O1342" s="278"/>
      <c r="P1342" s="278"/>
      <c r="Q1342" s="278"/>
      <c r="R1342" s="278"/>
      <c r="S1342" s="278"/>
      <c r="T1342" s="279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80" t="s">
        <v>438</v>
      </c>
      <c r="AU1342" s="280" t="s">
        <v>78</v>
      </c>
      <c r="AV1342" s="15" t="s">
        <v>166</v>
      </c>
      <c r="AW1342" s="15" t="s">
        <v>31</v>
      </c>
      <c r="AX1342" s="15" t="s">
        <v>69</v>
      </c>
      <c r="AY1342" s="280" t="s">
        <v>149</v>
      </c>
    </row>
    <row r="1343" s="14" customFormat="1">
      <c r="A1343" s="14"/>
      <c r="B1343" s="259"/>
      <c r="C1343" s="260"/>
      <c r="D1343" s="227" t="s">
        <v>438</v>
      </c>
      <c r="E1343" s="261" t="s">
        <v>19</v>
      </c>
      <c r="F1343" s="262" t="s">
        <v>1816</v>
      </c>
      <c r="G1343" s="260"/>
      <c r="H1343" s="263">
        <v>11.6</v>
      </c>
      <c r="I1343" s="264"/>
      <c r="J1343" s="260"/>
      <c r="K1343" s="260"/>
      <c r="L1343" s="265"/>
      <c r="M1343" s="266"/>
      <c r="N1343" s="267"/>
      <c r="O1343" s="267"/>
      <c r="P1343" s="267"/>
      <c r="Q1343" s="267"/>
      <c r="R1343" s="267"/>
      <c r="S1343" s="267"/>
      <c r="T1343" s="268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69" t="s">
        <v>438</v>
      </c>
      <c r="AU1343" s="269" t="s">
        <v>78</v>
      </c>
      <c r="AV1343" s="14" t="s">
        <v>78</v>
      </c>
      <c r="AW1343" s="14" t="s">
        <v>31</v>
      </c>
      <c r="AX1343" s="14" t="s">
        <v>69</v>
      </c>
      <c r="AY1343" s="269" t="s">
        <v>149</v>
      </c>
    </row>
    <row r="1344" s="15" customFormat="1">
      <c r="A1344" s="15"/>
      <c r="B1344" s="270"/>
      <c r="C1344" s="271"/>
      <c r="D1344" s="227" t="s">
        <v>438</v>
      </c>
      <c r="E1344" s="272" t="s">
        <v>19</v>
      </c>
      <c r="F1344" s="273" t="s">
        <v>441</v>
      </c>
      <c r="G1344" s="271"/>
      <c r="H1344" s="274">
        <v>11.6</v>
      </c>
      <c r="I1344" s="275"/>
      <c r="J1344" s="271"/>
      <c r="K1344" s="271"/>
      <c r="L1344" s="276"/>
      <c r="M1344" s="277"/>
      <c r="N1344" s="278"/>
      <c r="O1344" s="278"/>
      <c r="P1344" s="278"/>
      <c r="Q1344" s="278"/>
      <c r="R1344" s="278"/>
      <c r="S1344" s="278"/>
      <c r="T1344" s="279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80" t="s">
        <v>438</v>
      </c>
      <c r="AU1344" s="280" t="s">
        <v>78</v>
      </c>
      <c r="AV1344" s="15" t="s">
        <v>166</v>
      </c>
      <c r="AW1344" s="15" t="s">
        <v>31</v>
      </c>
      <c r="AX1344" s="15" t="s">
        <v>69</v>
      </c>
      <c r="AY1344" s="280" t="s">
        <v>149</v>
      </c>
    </row>
    <row r="1345" s="14" customFormat="1">
      <c r="A1345" s="14"/>
      <c r="B1345" s="259"/>
      <c r="C1345" s="260"/>
      <c r="D1345" s="227" t="s">
        <v>438</v>
      </c>
      <c r="E1345" s="261" t="s">
        <v>19</v>
      </c>
      <c r="F1345" s="262" t="s">
        <v>1817</v>
      </c>
      <c r="G1345" s="260"/>
      <c r="H1345" s="263">
        <v>16.800000000000001</v>
      </c>
      <c r="I1345" s="264"/>
      <c r="J1345" s="260"/>
      <c r="K1345" s="260"/>
      <c r="L1345" s="265"/>
      <c r="M1345" s="266"/>
      <c r="N1345" s="267"/>
      <c r="O1345" s="267"/>
      <c r="P1345" s="267"/>
      <c r="Q1345" s="267"/>
      <c r="R1345" s="267"/>
      <c r="S1345" s="267"/>
      <c r="T1345" s="268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69" t="s">
        <v>438</v>
      </c>
      <c r="AU1345" s="269" t="s">
        <v>78</v>
      </c>
      <c r="AV1345" s="14" t="s">
        <v>78</v>
      </c>
      <c r="AW1345" s="14" t="s">
        <v>31</v>
      </c>
      <c r="AX1345" s="14" t="s">
        <v>69</v>
      </c>
      <c r="AY1345" s="269" t="s">
        <v>149</v>
      </c>
    </row>
    <row r="1346" s="15" customFormat="1">
      <c r="A1346" s="15"/>
      <c r="B1346" s="270"/>
      <c r="C1346" s="271"/>
      <c r="D1346" s="227" t="s">
        <v>438</v>
      </c>
      <c r="E1346" s="272" t="s">
        <v>19</v>
      </c>
      <c r="F1346" s="273" t="s">
        <v>441</v>
      </c>
      <c r="G1346" s="271"/>
      <c r="H1346" s="274">
        <v>16.800000000000001</v>
      </c>
      <c r="I1346" s="275"/>
      <c r="J1346" s="271"/>
      <c r="K1346" s="271"/>
      <c r="L1346" s="276"/>
      <c r="M1346" s="277"/>
      <c r="N1346" s="278"/>
      <c r="O1346" s="278"/>
      <c r="P1346" s="278"/>
      <c r="Q1346" s="278"/>
      <c r="R1346" s="278"/>
      <c r="S1346" s="278"/>
      <c r="T1346" s="279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80" t="s">
        <v>438</v>
      </c>
      <c r="AU1346" s="280" t="s">
        <v>78</v>
      </c>
      <c r="AV1346" s="15" t="s">
        <v>166</v>
      </c>
      <c r="AW1346" s="15" t="s">
        <v>31</v>
      </c>
      <c r="AX1346" s="15" t="s">
        <v>69</v>
      </c>
      <c r="AY1346" s="280" t="s">
        <v>149</v>
      </c>
    </row>
    <row r="1347" s="14" customFormat="1">
      <c r="A1347" s="14"/>
      <c r="B1347" s="259"/>
      <c r="C1347" s="260"/>
      <c r="D1347" s="227" t="s">
        <v>438</v>
      </c>
      <c r="E1347" s="261" t="s">
        <v>19</v>
      </c>
      <c r="F1347" s="262" t="s">
        <v>1818</v>
      </c>
      <c r="G1347" s="260"/>
      <c r="H1347" s="263">
        <v>3.6000000000000001</v>
      </c>
      <c r="I1347" s="264"/>
      <c r="J1347" s="260"/>
      <c r="K1347" s="260"/>
      <c r="L1347" s="265"/>
      <c r="M1347" s="266"/>
      <c r="N1347" s="267"/>
      <c r="O1347" s="267"/>
      <c r="P1347" s="267"/>
      <c r="Q1347" s="267"/>
      <c r="R1347" s="267"/>
      <c r="S1347" s="267"/>
      <c r="T1347" s="268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69" t="s">
        <v>438</v>
      </c>
      <c r="AU1347" s="269" t="s">
        <v>78</v>
      </c>
      <c r="AV1347" s="14" t="s">
        <v>78</v>
      </c>
      <c r="AW1347" s="14" t="s">
        <v>31</v>
      </c>
      <c r="AX1347" s="14" t="s">
        <v>69</v>
      </c>
      <c r="AY1347" s="269" t="s">
        <v>149</v>
      </c>
    </row>
    <row r="1348" s="15" customFormat="1">
      <c r="A1348" s="15"/>
      <c r="B1348" s="270"/>
      <c r="C1348" s="271"/>
      <c r="D1348" s="227" t="s">
        <v>438</v>
      </c>
      <c r="E1348" s="272" t="s">
        <v>19</v>
      </c>
      <c r="F1348" s="273" t="s">
        <v>441</v>
      </c>
      <c r="G1348" s="271"/>
      <c r="H1348" s="274">
        <v>3.6000000000000001</v>
      </c>
      <c r="I1348" s="275"/>
      <c r="J1348" s="271"/>
      <c r="K1348" s="271"/>
      <c r="L1348" s="276"/>
      <c r="M1348" s="277"/>
      <c r="N1348" s="278"/>
      <c r="O1348" s="278"/>
      <c r="P1348" s="278"/>
      <c r="Q1348" s="278"/>
      <c r="R1348" s="278"/>
      <c r="S1348" s="278"/>
      <c r="T1348" s="279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80" t="s">
        <v>438</v>
      </c>
      <c r="AU1348" s="280" t="s">
        <v>78</v>
      </c>
      <c r="AV1348" s="15" t="s">
        <v>166</v>
      </c>
      <c r="AW1348" s="15" t="s">
        <v>31</v>
      </c>
      <c r="AX1348" s="15" t="s">
        <v>69</v>
      </c>
      <c r="AY1348" s="280" t="s">
        <v>149</v>
      </c>
    </row>
    <row r="1349" s="16" customFormat="1">
      <c r="A1349" s="16"/>
      <c r="B1349" s="281"/>
      <c r="C1349" s="282"/>
      <c r="D1349" s="227" t="s">
        <v>438</v>
      </c>
      <c r="E1349" s="283" t="s">
        <v>19</v>
      </c>
      <c r="F1349" s="284" t="s">
        <v>446</v>
      </c>
      <c r="G1349" s="282"/>
      <c r="H1349" s="285">
        <v>45.000000000000007</v>
      </c>
      <c r="I1349" s="286"/>
      <c r="J1349" s="282"/>
      <c r="K1349" s="282"/>
      <c r="L1349" s="287"/>
      <c r="M1349" s="288"/>
      <c r="N1349" s="289"/>
      <c r="O1349" s="289"/>
      <c r="P1349" s="289"/>
      <c r="Q1349" s="289"/>
      <c r="R1349" s="289"/>
      <c r="S1349" s="289"/>
      <c r="T1349" s="290"/>
      <c r="U1349" s="16"/>
      <c r="V1349" s="16"/>
      <c r="W1349" s="16"/>
      <c r="X1349" s="16"/>
      <c r="Y1349" s="16"/>
      <c r="Z1349" s="16"/>
      <c r="AA1349" s="16"/>
      <c r="AB1349" s="16"/>
      <c r="AC1349" s="16"/>
      <c r="AD1349" s="16"/>
      <c r="AE1349" s="16"/>
      <c r="AT1349" s="291" t="s">
        <v>438</v>
      </c>
      <c r="AU1349" s="291" t="s">
        <v>78</v>
      </c>
      <c r="AV1349" s="16" t="s">
        <v>156</v>
      </c>
      <c r="AW1349" s="16" t="s">
        <v>31</v>
      </c>
      <c r="AX1349" s="16" t="s">
        <v>76</v>
      </c>
      <c r="AY1349" s="291" t="s">
        <v>149</v>
      </c>
    </row>
    <row r="1350" s="2" customFormat="1" ht="33" customHeight="1">
      <c r="A1350" s="40"/>
      <c r="B1350" s="41"/>
      <c r="C1350" s="214" t="s">
        <v>1819</v>
      </c>
      <c r="D1350" s="214" t="s">
        <v>151</v>
      </c>
      <c r="E1350" s="215" t="s">
        <v>1820</v>
      </c>
      <c r="F1350" s="216" t="s">
        <v>1821</v>
      </c>
      <c r="G1350" s="217" t="s">
        <v>320</v>
      </c>
      <c r="H1350" s="218">
        <v>45</v>
      </c>
      <c r="I1350" s="219"/>
      <c r="J1350" s="220">
        <f>ROUND(I1350*H1350,2)</f>
        <v>0</v>
      </c>
      <c r="K1350" s="216" t="s">
        <v>161</v>
      </c>
      <c r="L1350" s="46"/>
      <c r="M1350" s="221" t="s">
        <v>19</v>
      </c>
      <c r="N1350" s="222" t="s">
        <v>40</v>
      </c>
      <c r="O1350" s="86"/>
      <c r="P1350" s="223">
        <f>O1350*H1350</f>
        <v>0</v>
      </c>
      <c r="Q1350" s="223">
        <v>0.0051999999999999998</v>
      </c>
      <c r="R1350" s="223">
        <f>Q1350*H1350</f>
        <v>0.23399999999999999</v>
      </c>
      <c r="S1350" s="223">
        <v>0</v>
      </c>
      <c r="T1350" s="224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25" t="s">
        <v>286</v>
      </c>
      <c r="AT1350" s="225" t="s">
        <v>151</v>
      </c>
      <c r="AU1350" s="225" t="s">
        <v>78</v>
      </c>
      <c r="AY1350" s="19" t="s">
        <v>149</v>
      </c>
      <c r="BE1350" s="226">
        <f>IF(N1350="základní",J1350,0)</f>
        <v>0</v>
      </c>
      <c r="BF1350" s="226">
        <f>IF(N1350="snížená",J1350,0)</f>
        <v>0</v>
      </c>
      <c r="BG1350" s="226">
        <f>IF(N1350="zákl. přenesená",J1350,0)</f>
        <v>0</v>
      </c>
      <c r="BH1350" s="226">
        <f>IF(N1350="sníž. přenesená",J1350,0)</f>
        <v>0</v>
      </c>
      <c r="BI1350" s="226">
        <f>IF(N1350="nulová",J1350,0)</f>
        <v>0</v>
      </c>
      <c r="BJ1350" s="19" t="s">
        <v>76</v>
      </c>
      <c r="BK1350" s="226">
        <f>ROUND(I1350*H1350,2)</f>
        <v>0</v>
      </c>
      <c r="BL1350" s="19" t="s">
        <v>286</v>
      </c>
      <c r="BM1350" s="225" t="s">
        <v>1822</v>
      </c>
    </row>
    <row r="1351" s="2" customFormat="1">
      <c r="A1351" s="40"/>
      <c r="B1351" s="41"/>
      <c r="C1351" s="42"/>
      <c r="D1351" s="227" t="s">
        <v>158</v>
      </c>
      <c r="E1351" s="42"/>
      <c r="F1351" s="228" t="s">
        <v>1823</v>
      </c>
      <c r="G1351" s="42"/>
      <c r="H1351" s="42"/>
      <c r="I1351" s="229"/>
      <c r="J1351" s="42"/>
      <c r="K1351" s="42"/>
      <c r="L1351" s="46"/>
      <c r="M1351" s="230"/>
      <c r="N1351" s="231"/>
      <c r="O1351" s="86"/>
      <c r="P1351" s="86"/>
      <c r="Q1351" s="86"/>
      <c r="R1351" s="86"/>
      <c r="S1351" s="86"/>
      <c r="T1351" s="87"/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T1351" s="19" t="s">
        <v>158</v>
      </c>
      <c r="AU1351" s="19" t="s">
        <v>78</v>
      </c>
    </row>
    <row r="1352" s="2" customFormat="1">
      <c r="A1352" s="40"/>
      <c r="B1352" s="41"/>
      <c r="C1352" s="42"/>
      <c r="D1352" s="232" t="s">
        <v>164</v>
      </c>
      <c r="E1352" s="42"/>
      <c r="F1352" s="233" t="s">
        <v>1824</v>
      </c>
      <c r="G1352" s="42"/>
      <c r="H1352" s="42"/>
      <c r="I1352" s="229"/>
      <c r="J1352" s="42"/>
      <c r="K1352" s="42"/>
      <c r="L1352" s="46"/>
      <c r="M1352" s="230"/>
      <c r="N1352" s="231"/>
      <c r="O1352" s="86"/>
      <c r="P1352" s="86"/>
      <c r="Q1352" s="86"/>
      <c r="R1352" s="86"/>
      <c r="S1352" s="86"/>
      <c r="T1352" s="87"/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T1352" s="19" t="s">
        <v>164</v>
      </c>
      <c r="AU1352" s="19" t="s">
        <v>78</v>
      </c>
    </row>
    <row r="1353" s="14" customFormat="1">
      <c r="A1353" s="14"/>
      <c r="B1353" s="259"/>
      <c r="C1353" s="260"/>
      <c r="D1353" s="227" t="s">
        <v>438</v>
      </c>
      <c r="E1353" s="261" t="s">
        <v>19</v>
      </c>
      <c r="F1353" s="262" t="s">
        <v>1815</v>
      </c>
      <c r="G1353" s="260"/>
      <c r="H1353" s="263">
        <v>13</v>
      </c>
      <c r="I1353" s="264"/>
      <c r="J1353" s="260"/>
      <c r="K1353" s="260"/>
      <c r="L1353" s="265"/>
      <c r="M1353" s="266"/>
      <c r="N1353" s="267"/>
      <c r="O1353" s="267"/>
      <c r="P1353" s="267"/>
      <c r="Q1353" s="267"/>
      <c r="R1353" s="267"/>
      <c r="S1353" s="267"/>
      <c r="T1353" s="268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69" t="s">
        <v>438</v>
      </c>
      <c r="AU1353" s="269" t="s">
        <v>78</v>
      </c>
      <c r="AV1353" s="14" t="s">
        <v>78</v>
      </c>
      <c r="AW1353" s="14" t="s">
        <v>31</v>
      </c>
      <c r="AX1353" s="14" t="s">
        <v>69</v>
      </c>
      <c r="AY1353" s="269" t="s">
        <v>149</v>
      </c>
    </row>
    <row r="1354" s="15" customFormat="1">
      <c r="A1354" s="15"/>
      <c r="B1354" s="270"/>
      <c r="C1354" s="271"/>
      <c r="D1354" s="227" t="s">
        <v>438</v>
      </c>
      <c r="E1354" s="272" t="s">
        <v>19</v>
      </c>
      <c r="F1354" s="273" t="s">
        <v>441</v>
      </c>
      <c r="G1354" s="271"/>
      <c r="H1354" s="274">
        <v>13</v>
      </c>
      <c r="I1354" s="275"/>
      <c r="J1354" s="271"/>
      <c r="K1354" s="271"/>
      <c r="L1354" s="276"/>
      <c r="M1354" s="277"/>
      <c r="N1354" s="278"/>
      <c r="O1354" s="278"/>
      <c r="P1354" s="278"/>
      <c r="Q1354" s="278"/>
      <c r="R1354" s="278"/>
      <c r="S1354" s="278"/>
      <c r="T1354" s="279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80" t="s">
        <v>438</v>
      </c>
      <c r="AU1354" s="280" t="s">
        <v>78</v>
      </c>
      <c r="AV1354" s="15" t="s">
        <v>166</v>
      </c>
      <c r="AW1354" s="15" t="s">
        <v>31</v>
      </c>
      <c r="AX1354" s="15" t="s">
        <v>69</v>
      </c>
      <c r="AY1354" s="280" t="s">
        <v>149</v>
      </c>
    </row>
    <row r="1355" s="14" customFormat="1">
      <c r="A1355" s="14"/>
      <c r="B1355" s="259"/>
      <c r="C1355" s="260"/>
      <c r="D1355" s="227" t="s">
        <v>438</v>
      </c>
      <c r="E1355" s="261" t="s">
        <v>19</v>
      </c>
      <c r="F1355" s="262" t="s">
        <v>1816</v>
      </c>
      <c r="G1355" s="260"/>
      <c r="H1355" s="263">
        <v>11.6</v>
      </c>
      <c r="I1355" s="264"/>
      <c r="J1355" s="260"/>
      <c r="K1355" s="260"/>
      <c r="L1355" s="265"/>
      <c r="M1355" s="266"/>
      <c r="N1355" s="267"/>
      <c r="O1355" s="267"/>
      <c r="P1355" s="267"/>
      <c r="Q1355" s="267"/>
      <c r="R1355" s="267"/>
      <c r="S1355" s="267"/>
      <c r="T1355" s="268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69" t="s">
        <v>438</v>
      </c>
      <c r="AU1355" s="269" t="s">
        <v>78</v>
      </c>
      <c r="AV1355" s="14" t="s">
        <v>78</v>
      </c>
      <c r="AW1355" s="14" t="s">
        <v>31</v>
      </c>
      <c r="AX1355" s="14" t="s">
        <v>69</v>
      </c>
      <c r="AY1355" s="269" t="s">
        <v>149</v>
      </c>
    </row>
    <row r="1356" s="15" customFormat="1">
      <c r="A1356" s="15"/>
      <c r="B1356" s="270"/>
      <c r="C1356" s="271"/>
      <c r="D1356" s="227" t="s">
        <v>438</v>
      </c>
      <c r="E1356" s="272" t="s">
        <v>19</v>
      </c>
      <c r="F1356" s="273" t="s">
        <v>441</v>
      </c>
      <c r="G1356" s="271"/>
      <c r="H1356" s="274">
        <v>11.6</v>
      </c>
      <c r="I1356" s="275"/>
      <c r="J1356" s="271"/>
      <c r="K1356" s="271"/>
      <c r="L1356" s="276"/>
      <c r="M1356" s="277"/>
      <c r="N1356" s="278"/>
      <c r="O1356" s="278"/>
      <c r="P1356" s="278"/>
      <c r="Q1356" s="278"/>
      <c r="R1356" s="278"/>
      <c r="S1356" s="278"/>
      <c r="T1356" s="279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80" t="s">
        <v>438</v>
      </c>
      <c r="AU1356" s="280" t="s">
        <v>78</v>
      </c>
      <c r="AV1356" s="15" t="s">
        <v>166</v>
      </c>
      <c r="AW1356" s="15" t="s">
        <v>31</v>
      </c>
      <c r="AX1356" s="15" t="s">
        <v>69</v>
      </c>
      <c r="AY1356" s="280" t="s">
        <v>149</v>
      </c>
    </row>
    <row r="1357" s="14" customFormat="1">
      <c r="A1357" s="14"/>
      <c r="B1357" s="259"/>
      <c r="C1357" s="260"/>
      <c r="D1357" s="227" t="s">
        <v>438</v>
      </c>
      <c r="E1357" s="261" t="s">
        <v>19</v>
      </c>
      <c r="F1357" s="262" t="s">
        <v>1817</v>
      </c>
      <c r="G1357" s="260"/>
      <c r="H1357" s="263">
        <v>16.800000000000001</v>
      </c>
      <c r="I1357" s="264"/>
      <c r="J1357" s="260"/>
      <c r="K1357" s="260"/>
      <c r="L1357" s="265"/>
      <c r="M1357" s="266"/>
      <c r="N1357" s="267"/>
      <c r="O1357" s="267"/>
      <c r="P1357" s="267"/>
      <c r="Q1357" s="267"/>
      <c r="R1357" s="267"/>
      <c r="S1357" s="267"/>
      <c r="T1357" s="268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69" t="s">
        <v>438</v>
      </c>
      <c r="AU1357" s="269" t="s">
        <v>78</v>
      </c>
      <c r="AV1357" s="14" t="s">
        <v>78</v>
      </c>
      <c r="AW1357" s="14" t="s">
        <v>31</v>
      </c>
      <c r="AX1357" s="14" t="s">
        <v>69</v>
      </c>
      <c r="AY1357" s="269" t="s">
        <v>149</v>
      </c>
    </row>
    <row r="1358" s="15" customFormat="1">
      <c r="A1358" s="15"/>
      <c r="B1358" s="270"/>
      <c r="C1358" s="271"/>
      <c r="D1358" s="227" t="s">
        <v>438</v>
      </c>
      <c r="E1358" s="272" t="s">
        <v>19</v>
      </c>
      <c r="F1358" s="273" t="s">
        <v>441</v>
      </c>
      <c r="G1358" s="271"/>
      <c r="H1358" s="274">
        <v>16.800000000000001</v>
      </c>
      <c r="I1358" s="275"/>
      <c r="J1358" s="271"/>
      <c r="K1358" s="271"/>
      <c r="L1358" s="276"/>
      <c r="M1358" s="277"/>
      <c r="N1358" s="278"/>
      <c r="O1358" s="278"/>
      <c r="P1358" s="278"/>
      <c r="Q1358" s="278"/>
      <c r="R1358" s="278"/>
      <c r="S1358" s="278"/>
      <c r="T1358" s="279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80" t="s">
        <v>438</v>
      </c>
      <c r="AU1358" s="280" t="s">
        <v>78</v>
      </c>
      <c r="AV1358" s="15" t="s">
        <v>166</v>
      </c>
      <c r="AW1358" s="15" t="s">
        <v>31</v>
      </c>
      <c r="AX1358" s="15" t="s">
        <v>69</v>
      </c>
      <c r="AY1358" s="280" t="s">
        <v>149</v>
      </c>
    </row>
    <row r="1359" s="14" customFormat="1">
      <c r="A1359" s="14"/>
      <c r="B1359" s="259"/>
      <c r="C1359" s="260"/>
      <c r="D1359" s="227" t="s">
        <v>438</v>
      </c>
      <c r="E1359" s="261" t="s">
        <v>19</v>
      </c>
      <c r="F1359" s="262" t="s">
        <v>1818</v>
      </c>
      <c r="G1359" s="260"/>
      <c r="H1359" s="263">
        <v>3.6000000000000001</v>
      </c>
      <c r="I1359" s="264"/>
      <c r="J1359" s="260"/>
      <c r="K1359" s="260"/>
      <c r="L1359" s="265"/>
      <c r="M1359" s="266"/>
      <c r="N1359" s="267"/>
      <c r="O1359" s="267"/>
      <c r="P1359" s="267"/>
      <c r="Q1359" s="267"/>
      <c r="R1359" s="267"/>
      <c r="S1359" s="267"/>
      <c r="T1359" s="268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69" t="s">
        <v>438</v>
      </c>
      <c r="AU1359" s="269" t="s">
        <v>78</v>
      </c>
      <c r="AV1359" s="14" t="s">
        <v>78</v>
      </c>
      <c r="AW1359" s="14" t="s">
        <v>31</v>
      </c>
      <c r="AX1359" s="14" t="s">
        <v>69</v>
      </c>
      <c r="AY1359" s="269" t="s">
        <v>149</v>
      </c>
    </row>
    <row r="1360" s="15" customFormat="1">
      <c r="A1360" s="15"/>
      <c r="B1360" s="270"/>
      <c r="C1360" s="271"/>
      <c r="D1360" s="227" t="s">
        <v>438</v>
      </c>
      <c r="E1360" s="272" t="s">
        <v>19</v>
      </c>
      <c r="F1360" s="273" t="s">
        <v>441</v>
      </c>
      <c r="G1360" s="271"/>
      <c r="H1360" s="274">
        <v>3.6000000000000001</v>
      </c>
      <c r="I1360" s="275"/>
      <c r="J1360" s="271"/>
      <c r="K1360" s="271"/>
      <c r="L1360" s="276"/>
      <c r="M1360" s="277"/>
      <c r="N1360" s="278"/>
      <c r="O1360" s="278"/>
      <c r="P1360" s="278"/>
      <c r="Q1360" s="278"/>
      <c r="R1360" s="278"/>
      <c r="S1360" s="278"/>
      <c r="T1360" s="279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15"/>
      <c r="AT1360" s="280" t="s">
        <v>438</v>
      </c>
      <c r="AU1360" s="280" t="s">
        <v>78</v>
      </c>
      <c r="AV1360" s="15" t="s">
        <v>166</v>
      </c>
      <c r="AW1360" s="15" t="s">
        <v>31</v>
      </c>
      <c r="AX1360" s="15" t="s">
        <v>69</v>
      </c>
      <c r="AY1360" s="280" t="s">
        <v>149</v>
      </c>
    </row>
    <row r="1361" s="16" customFormat="1">
      <c r="A1361" s="16"/>
      <c r="B1361" s="281"/>
      <c r="C1361" s="282"/>
      <c r="D1361" s="227" t="s">
        <v>438</v>
      </c>
      <c r="E1361" s="283" t="s">
        <v>19</v>
      </c>
      <c r="F1361" s="284" t="s">
        <v>446</v>
      </c>
      <c r="G1361" s="282"/>
      <c r="H1361" s="285">
        <v>45.000000000000007</v>
      </c>
      <c r="I1361" s="286"/>
      <c r="J1361" s="282"/>
      <c r="K1361" s="282"/>
      <c r="L1361" s="287"/>
      <c r="M1361" s="288"/>
      <c r="N1361" s="289"/>
      <c r="O1361" s="289"/>
      <c r="P1361" s="289"/>
      <c r="Q1361" s="289"/>
      <c r="R1361" s="289"/>
      <c r="S1361" s="289"/>
      <c r="T1361" s="290"/>
      <c r="U1361" s="16"/>
      <c r="V1361" s="16"/>
      <c r="W1361" s="16"/>
      <c r="X1361" s="16"/>
      <c r="Y1361" s="16"/>
      <c r="Z1361" s="16"/>
      <c r="AA1361" s="16"/>
      <c r="AB1361" s="16"/>
      <c r="AC1361" s="16"/>
      <c r="AD1361" s="16"/>
      <c r="AE1361" s="16"/>
      <c r="AT1361" s="291" t="s">
        <v>438</v>
      </c>
      <c r="AU1361" s="291" t="s">
        <v>78</v>
      </c>
      <c r="AV1361" s="16" t="s">
        <v>156</v>
      </c>
      <c r="AW1361" s="16" t="s">
        <v>31</v>
      </c>
      <c r="AX1361" s="16" t="s">
        <v>76</v>
      </c>
      <c r="AY1361" s="291" t="s">
        <v>149</v>
      </c>
    </row>
    <row r="1362" s="2" customFormat="1" ht="16.5" customHeight="1">
      <c r="A1362" s="40"/>
      <c r="B1362" s="41"/>
      <c r="C1362" s="234" t="s">
        <v>1825</v>
      </c>
      <c r="D1362" s="234" t="s">
        <v>198</v>
      </c>
      <c r="E1362" s="235" t="s">
        <v>1826</v>
      </c>
      <c r="F1362" s="236" t="s">
        <v>1827</v>
      </c>
      <c r="G1362" s="237" t="s">
        <v>320</v>
      </c>
      <c r="H1362" s="238">
        <v>49.5</v>
      </c>
      <c r="I1362" s="239"/>
      <c r="J1362" s="240">
        <f>ROUND(I1362*H1362,2)</f>
        <v>0</v>
      </c>
      <c r="K1362" s="236" t="s">
        <v>161</v>
      </c>
      <c r="L1362" s="241"/>
      <c r="M1362" s="242" t="s">
        <v>19</v>
      </c>
      <c r="N1362" s="243" t="s">
        <v>40</v>
      </c>
      <c r="O1362" s="86"/>
      <c r="P1362" s="223">
        <f>O1362*H1362</f>
        <v>0</v>
      </c>
      <c r="Q1362" s="223">
        <v>0.0126</v>
      </c>
      <c r="R1362" s="223">
        <f>Q1362*H1362</f>
        <v>0.62370000000000003</v>
      </c>
      <c r="S1362" s="223">
        <v>0</v>
      </c>
      <c r="T1362" s="224">
        <f>S1362*H1362</f>
        <v>0</v>
      </c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R1362" s="225" t="s">
        <v>330</v>
      </c>
      <c r="AT1362" s="225" t="s">
        <v>198</v>
      </c>
      <c r="AU1362" s="225" t="s">
        <v>78</v>
      </c>
      <c r="AY1362" s="19" t="s">
        <v>149</v>
      </c>
      <c r="BE1362" s="226">
        <f>IF(N1362="základní",J1362,0)</f>
        <v>0</v>
      </c>
      <c r="BF1362" s="226">
        <f>IF(N1362="snížená",J1362,0)</f>
        <v>0</v>
      </c>
      <c r="BG1362" s="226">
        <f>IF(N1362="zákl. přenesená",J1362,0)</f>
        <v>0</v>
      </c>
      <c r="BH1362" s="226">
        <f>IF(N1362="sníž. přenesená",J1362,0)</f>
        <v>0</v>
      </c>
      <c r="BI1362" s="226">
        <f>IF(N1362="nulová",J1362,0)</f>
        <v>0</v>
      </c>
      <c r="BJ1362" s="19" t="s">
        <v>76</v>
      </c>
      <c r="BK1362" s="226">
        <f>ROUND(I1362*H1362,2)</f>
        <v>0</v>
      </c>
      <c r="BL1362" s="19" t="s">
        <v>286</v>
      </c>
      <c r="BM1362" s="225" t="s">
        <v>1828</v>
      </c>
    </row>
    <row r="1363" s="2" customFormat="1">
      <c r="A1363" s="40"/>
      <c r="B1363" s="41"/>
      <c r="C1363" s="42"/>
      <c r="D1363" s="227" t="s">
        <v>158</v>
      </c>
      <c r="E1363" s="42"/>
      <c r="F1363" s="228" t="s">
        <v>1827</v>
      </c>
      <c r="G1363" s="42"/>
      <c r="H1363" s="42"/>
      <c r="I1363" s="229"/>
      <c r="J1363" s="42"/>
      <c r="K1363" s="42"/>
      <c r="L1363" s="46"/>
      <c r="M1363" s="230"/>
      <c r="N1363" s="231"/>
      <c r="O1363" s="86"/>
      <c r="P1363" s="86"/>
      <c r="Q1363" s="86"/>
      <c r="R1363" s="86"/>
      <c r="S1363" s="86"/>
      <c r="T1363" s="87"/>
      <c r="U1363" s="40"/>
      <c r="V1363" s="40"/>
      <c r="W1363" s="40"/>
      <c r="X1363" s="40"/>
      <c r="Y1363" s="40"/>
      <c r="Z1363" s="40"/>
      <c r="AA1363" s="40"/>
      <c r="AB1363" s="40"/>
      <c r="AC1363" s="40"/>
      <c r="AD1363" s="40"/>
      <c r="AE1363" s="40"/>
      <c r="AT1363" s="19" t="s">
        <v>158</v>
      </c>
      <c r="AU1363" s="19" t="s">
        <v>78</v>
      </c>
    </row>
    <row r="1364" s="14" customFormat="1">
      <c r="A1364" s="14"/>
      <c r="B1364" s="259"/>
      <c r="C1364" s="260"/>
      <c r="D1364" s="227" t="s">
        <v>438</v>
      </c>
      <c r="E1364" s="261" t="s">
        <v>19</v>
      </c>
      <c r="F1364" s="262" t="s">
        <v>414</v>
      </c>
      <c r="G1364" s="260"/>
      <c r="H1364" s="263">
        <v>45</v>
      </c>
      <c r="I1364" s="264"/>
      <c r="J1364" s="260"/>
      <c r="K1364" s="260"/>
      <c r="L1364" s="265"/>
      <c r="M1364" s="266"/>
      <c r="N1364" s="267"/>
      <c r="O1364" s="267"/>
      <c r="P1364" s="267"/>
      <c r="Q1364" s="267"/>
      <c r="R1364" s="267"/>
      <c r="S1364" s="267"/>
      <c r="T1364" s="268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69" t="s">
        <v>438</v>
      </c>
      <c r="AU1364" s="269" t="s">
        <v>78</v>
      </c>
      <c r="AV1364" s="14" t="s">
        <v>78</v>
      </c>
      <c r="AW1364" s="14" t="s">
        <v>31</v>
      </c>
      <c r="AX1364" s="14" t="s">
        <v>69</v>
      </c>
      <c r="AY1364" s="269" t="s">
        <v>149</v>
      </c>
    </row>
    <row r="1365" s="15" customFormat="1">
      <c r="A1365" s="15"/>
      <c r="B1365" s="270"/>
      <c r="C1365" s="271"/>
      <c r="D1365" s="227" t="s">
        <v>438</v>
      </c>
      <c r="E1365" s="272" t="s">
        <v>19</v>
      </c>
      <c r="F1365" s="273" t="s">
        <v>441</v>
      </c>
      <c r="G1365" s="271"/>
      <c r="H1365" s="274">
        <v>45</v>
      </c>
      <c r="I1365" s="275"/>
      <c r="J1365" s="271"/>
      <c r="K1365" s="271"/>
      <c r="L1365" s="276"/>
      <c r="M1365" s="277"/>
      <c r="N1365" s="278"/>
      <c r="O1365" s="278"/>
      <c r="P1365" s="278"/>
      <c r="Q1365" s="278"/>
      <c r="R1365" s="278"/>
      <c r="S1365" s="278"/>
      <c r="T1365" s="279"/>
      <c r="U1365" s="15"/>
      <c r="V1365" s="15"/>
      <c r="W1365" s="15"/>
      <c r="X1365" s="15"/>
      <c r="Y1365" s="15"/>
      <c r="Z1365" s="15"/>
      <c r="AA1365" s="15"/>
      <c r="AB1365" s="15"/>
      <c r="AC1365" s="15"/>
      <c r="AD1365" s="15"/>
      <c r="AE1365" s="15"/>
      <c r="AT1365" s="280" t="s">
        <v>438</v>
      </c>
      <c r="AU1365" s="280" t="s">
        <v>78</v>
      </c>
      <c r="AV1365" s="15" t="s">
        <v>166</v>
      </c>
      <c r="AW1365" s="15" t="s">
        <v>31</v>
      </c>
      <c r="AX1365" s="15" t="s">
        <v>76</v>
      </c>
      <c r="AY1365" s="280" t="s">
        <v>149</v>
      </c>
    </row>
    <row r="1366" s="14" customFormat="1">
      <c r="A1366" s="14"/>
      <c r="B1366" s="259"/>
      <c r="C1366" s="260"/>
      <c r="D1366" s="227" t="s">
        <v>438</v>
      </c>
      <c r="E1366" s="260"/>
      <c r="F1366" s="262" t="s">
        <v>1829</v>
      </c>
      <c r="G1366" s="260"/>
      <c r="H1366" s="263">
        <v>49.5</v>
      </c>
      <c r="I1366" s="264"/>
      <c r="J1366" s="260"/>
      <c r="K1366" s="260"/>
      <c r="L1366" s="265"/>
      <c r="M1366" s="266"/>
      <c r="N1366" s="267"/>
      <c r="O1366" s="267"/>
      <c r="P1366" s="267"/>
      <c r="Q1366" s="267"/>
      <c r="R1366" s="267"/>
      <c r="S1366" s="267"/>
      <c r="T1366" s="268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69" t="s">
        <v>438</v>
      </c>
      <c r="AU1366" s="269" t="s">
        <v>78</v>
      </c>
      <c r="AV1366" s="14" t="s">
        <v>78</v>
      </c>
      <c r="AW1366" s="14" t="s">
        <v>4</v>
      </c>
      <c r="AX1366" s="14" t="s">
        <v>76</v>
      </c>
      <c r="AY1366" s="269" t="s">
        <v>149</v>
      </c>
    </row>
    <row r="1367" s="2" customFormat="1" ht="24.15" customHeight="1">
      <c r="A1367" s="40"/>
      <c r="B1367" s="41"/>
      <c r="C1367" s="214" t="s">
        <v>1830</v>
      </c>
      <c r="D1367" s="214" t="s">
        <v>151</v>
      </c>
      <c r="E1367" s="215" t="s">
        <v>1831</v>
      </c>
      <c r="F1367" s="216" t="s">
        <v>1832</v>
      </c>
      <c r="G1367" s="217" t="s">
        <v>320</v>
      </c>
      <c r="H1367" s="218">
        <v>45</v>
      </c>
      <c r="I1367" s="219"/>
      <c r="J1367" s="220">
        <f>ROUND(I1367*H1367,2)</f>
        <v>0</v>
      </c>
      <c r="K1367" s="216" t="s">
        <v>161</v>
      </c>
      <c r="L1367" s="46"/>
      <c r="M1367" s="221" t="s">
        <v>19</v>
      </c>
      <c r="N1367" s="222" t="s">
        <v>40</v>
      </c>
      <c r="O1367" s="86"/>
      <c r="P1367" s="223">
        <f>O1367*H1367</f>
        <v>0</v>
      </c>
      <c r="Q1367" s="223">
        <v>0</v>
      </c>
      <c r="R1367" s="223">
        <f>Q1367*H1367</f>
        <v>0</v>
      </c>
      <c r="S1367" s="223">
        <v>0</v>
      </c>
      <c r="T1367" s="224">
        <f>S1367*H1367</f>
        <v>0</v>
      </c>
      <c r="U1367" s="40"/>
      <c r="V1367" s="40"/>
      <c r="W1367" s="40"/>
      <c r="X1367" s="40"/>
      <c r="Y1367" s="40"/>
      <c r="Z1367" s="40"/>
      <c r="AA1367" s="40"/>
      <c r="AB1367" s="40"/>
      <c r="AC1367" s="40"/>
      <c r="AD1367" s="40"/>
      <c r="AE1367" s="40"/>
      <c r="AR1367" s="225" t="s">
        <v>286</v>
      </c>
      <c r="AT1367" s="225" t="s">
        <v>151</v>
      </c>
      <c r="AU1367" s="225" t="s">
        <v>78</v>
      </c>
      <c r="AY1367" s="19" t="s">
        <v>149</v>
      </c>
      <c r="BE1367" s="226">
        <f>IF(N1367="základní",J1367,0)</f>
        <v>0</v>
      </c>
      <c r="BF1367" s="226">
        <f>IF(N1367="snížená",J1367,0)</f>
        <v>0</v>
      </c>
      <c r="BG1367" s="226">
        <f>IF(N1367="zákl. přenesená",J1367,0)</f>
        <v>0</v>
      </c>
      <c r="BH1367" s="226">
        <f>IF(N1367="sníž. přenesená",J1367,0)</f>
        <v>0</v>
      </c>
      <c r="BI1367" s="226">
        <f>IF(N1367="nulová",J1367,0)</f>
        <v>0</v>
      </c>
      <c r="BJ1367" s="19" t="s">
        <v>76</v>
      </c>
      <c r="BK1367" s="226">
        <f>ROUND(I1367*H1367,2)</f>
        <v>0</v>
      </c>
      <c r="BL1367" s="19" t="s">
        <v>286</v>
      </c>
      <c r="BM1367" s="225" t="s">
        <v>1833</v>
      </c>
    </row>
    <row r="1368" s="2" customFormat="1">
      <c r="A1368" s="40"/>
      <c r="B1368" s="41"/>
      <c r="C1368" s="42"/>
      <c r="D1368" s="227" t="s">
        <v>158</v>
      </c>
      <c r="E1368" s="42"/>
      <c r="F1368" s="228" t="s">
        <v>1834</v>
      </c>
      <c r="G1368" s="42"/>
      <c r="H1368" s="42"/>
      <c r="I1368" s="229"/>
      <c r="J1368" s="42"/>
      <c r="K1368" s="42"/>
      <c r="L1368" s="46"/>
      <c r="M1368" s="230"/>
      <c r="N1368" s="231"/>
      <c r="O1368" s="86"/>
      <c r="P1368" s="86"/>
      <c r="Q1368" s="86"/>
      <c r="R1368" s="86"/>
      <c r="S1368" s="86"/>
      <c r="T1368" s="87"/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T1368" s="19" t="s">
        <v>158</v>
      </c>
      <c r="AU1368" s="19" t="s">
        <v>78</v>
      </c>
    </row>
    <row r="1369" s="2" customFormat="1">
      <c r="A1369" s="40"/>
      <c r="B1369" s="41"/>
      <c r="C1369" s="42"/>
      <c r="D1369" s="232" t="s">
        <v>164</v>
      </c>
      <c r="E1369" s="42"/>
      <c r="F1369" s="233" t="s">
        <v>1835</v>
      </c>
      <c r="G1369" s="42"/>
      <c r="H1369" s="42"/>
      <c r="I1369" s="229"/>
      <c r="J1369" s="42"/>
      <c r="K1369" s="42"/>
      <c r="L1369" s="46"/>
      <c r="M1369" s="230"/>
      <c r="N1369" s="231"/>
      <c r="O1369" s="86"/>
      <c r="P1369" s="86"/>
      <c r="Q1369" s="86"/>
      <c r="R1369" s="86"/>
      <c r="S1369" s="86"/>
      <c r="T1369" s="87"/>
      <c r="U1369" s="40"/>
      <c r="V1369" s="40"/>
      <c r="W1369" s="40"/>
      <c r="X1369" s="40"/>
      <c r="Y1369" s="40"/>
      <c r="Z1369" s="40"/>
      <c r="AA1369" s="40"/>
      <c r="AB1369" s="40"/>
      <c r="AC1369" s="40"/>
      <c r="AD1369" s="40"/>
      <c r="AE1369" s="40"/>
      <c r="AT1369" s="19" t="s">
        <v>164</v>
      </c>
      <c r="AU1369" s="19" t="s">
        <v>78</v>
      </c>
    </row>
    <row r="1370" s="14" customFormat="1">
      <c r="A1370" s="14"/>
      <c r="B1370" s="259"/>
      <c r="C1370" s="260"/>
      <c r="D1370" s="227" t="s">
        <v>438</v>
      </c>
      <c r="E1370" s="261" t="s">
        <v>19</v>
      </c>
      <c r="F1370" s="262" t="s">
        <v>414</v>
      </c>
      <c r="G1370" s="260"/>
      <c r="H1370" s="263">
        <v>45</v>
      </c>
      <c r="I1370" s="264"/>
      <c r="J1370" s="260"/>
      <c r="K1370" s="260"/>
      <c r="L1370" s="265"/>
      <c r="M1370" s="266"/>
      <c r="N1370" s="267"/>
      <c r="O1370" s="267"/>
      <c r="P1370" s="267"/>
      <c r="Q1370" s="267"/>
      <c r="R1370" s="267"/>
      <c r="S1370" s="267"/>
      <c r="T1370" s="268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69" t="s">
        <v>438</v>
      </c>
      <c r="AU1370" s="269" t="s">
        <v>78</v>
      </c>
      <c r="AV1370" s="14" t="s">
        <v>78</v>
      </c>
      <c r="AW1370" s="14" t="s">
        <v>31</v>
      </c>
      <c r="AX1370" s="14" t="s">
        <v>69</v>
      </c>
      <c r="AY1370" s="269" t="s">
        <v>149</v>
      </c>
    </row>
    <row r="1371" s="15" customFormat="1">
      <c r="A1371" s="15"/>
      <c r="B1371" s="270"/>
      <c r="C1371" s="271"/>
      <c r="D1371" s="227" t="s">
        <v>438</v>
      </c>
      <c r="E1371" s="272" t="s">
        <v>19</v>
      </c>
      <c r="F1371" s="273" t="s">
        <v>441</v>
      </c>
      <c r="G1371" s="271"/>
      <c r="H1371" s="274">
        <v>45</v>
      </c>
      <c r="I1371" s="275"/>
      <c r="J1371" s="271"/>
      <c r="K1371" s="271"/>
      <c r="L1371" s="276"/>
      <c r="M1371" s="277"/>
      <c r="N1371" s="278"/>
      <c r="O1371" s="278"/>
      <c r="P1371" s="278"/>
      <c r="Q1371" s="278"/>
      <c r="R1371" s="278"/>
      <c r="S1371" s="278"/>
      <c r="T1371" s="279"/>
      <c r="U1371" s="15"/>
      <c r="V1371" s="15"/>
      <c r="W1371" s="15"/>
      <c r="X1371" s="15"/>
      <c r="Y1371" s="15"/>
      <c r="Z1371" s="15"/>
      <c r="AA1371" s="15"/>
      <c r="AB1371" s="15"/>
      <c r="AC1371" s="15"/>
      <c r="AD1371" s="15"/>
      <c r="AE1371" s="15"/>
      <c r="AT1371" s="280" t="s">
        <v>438</v>
      </c>
      <c r="AU1371" s="280" t="s">
        <v>78</v>
      </c>
      <c r="AV1371" s="15" t="s">
        <v>166</v>
      </c>
      <c r="AW1371" s="15" t="s">
        <v>31</v>
      </c>
      <c r="AX1371" s="15" t="s">
        <v>76</v>
      </c>
      <c r="AY1371" s="280" t="s">
        <v>149</v>
      </c>
    </row>
    <row r="1372" s="2" customFormat="1" ht="24.15" customHeight="1">
      <c r="A1372" s="40"/>
      <c r="B1372" s="41"/>
      <c r="C1372" s="214" t="s">
        <v>1836</v>
      </c>
      <c r="D1372" s="214" t="s">
        <v>151</v>
      </c>
      <c r="E1372" s="215" t="s">
        <v>1837</v>
      </c>
      <c r="F1372" s="216" t="s">
        <v>1838</v>
      </c>
      <c r="G1372" s="217" t="s">
        <v>320</v>
      </c>
      <c r="H1372" s="218">
        <v>45</v>
      </c>
      <c r="I1372" s="219"/>
      <c r="J1372" s="220">
        <f>ROUND(I1372*H1372,2)</f>
        <v>0</v>
      </c>
      <c r="K1372" s="216" t="s">
        <v>161</v>
      </c>
      <c r="L1372" s="46"/>
      <c r="M1372" s="221" t="s">
        <v>19</v>
      </c>
      <c r="N1372" s="222" t="s">
        <v>40</v>
      </c>
      <c r="O1372" s="86"/>
      <c r="P1372" s="223">
        <f>O1372*H1372</f>
        <v>0</v>
      </c>
      <c r="Q1372" s="223">
        <v>0</v>
      </c>
      <c r="R1372" s="223">
        <f>Q1372*H1372</f>
        <v>0</v>
      </c>
      <c r="S1372" s="223">
        <v>0</v>
      </c>
      <c r="T1372" s="224">
        <f>S1372*H1372</f>
        <v>0</v>
      </c>
      <c r="U1372" s="40"/>
      <c r="V1372" s="40"/>
      <c r="W1372" s="40"/>
      <c r="X1372" s="40"/>
      <c r="Y1372" s="40"/>
      <c r="Z1372" s="40"/>
      <c r="AA1372" s="40"/>
      <c r="AB1372" s="40"/>
      <c r="AC1372" s="40"/>
      <c r="AD1372" s="40"/>
      <c r="AE1372" s="40"/>
      <c r="AR1372" s="225" t="s">
        <v>286</v>
      </c>
      <c r="AT1372" s="225" t="s">
        <v>151</v>
      </c>
      <c r="AU1372" s="225" t="s">
        <v>78</v>
      </c>
      <c r="AY1372" s="19" t="s">
        <v>149</v>
      </c>
      <c r="BE1372" s="226">
        <f>IF(N1372="základní",J1372,0)</f>
        <v>0</v>
      </c>
      <c r="BF1372" s="226">
        <f>IF(N1372="snížená",J1372,0)</f>
        <v>0</v>
      </c>
      <c r="BG1372" s="226">
        <f>IF(N1372="zákl. přenesená",J1372,0)</f>
        <v>0</v>
      </c>
      <c r="BH1372" s="226">
        <f>IF(N1372="sníž. přenesená",J1372,0)</f>
        <v>0</v>
      </c>
      <c r="BI1372" s="226">
        <f>IF(N1372="nulová",J1372,0)</f>
        <v>0</v>
      </c>
      <c r="BJ1372" s="19" t="s">
        <v>76</v>
      </c>
      <c r="BK1372" s="226">
        <f>ROUND(I1372*H1372,2)</f>
        <v>0</v>
      </c>
      <c r="BL1372" s="19" t="s">
        <v>286</v>
      </c>
      <c r="BM1372" s="225" t="s">
        <v>1839</v>
      </c>
    </row>
    <row r="1373" s="2" customFormat="1">
      <c r="A1373" s="40"/>
      <c r="B1373" s="41"/>
      <c r="C1373" s="42"/>
      <c r="D1373" s="227" t="s">
        <v>158</v>
      </c>
      <c r="E1373" s="42"/>
      <c r="F1373" s="228" t="s">
        <v>1840</v>
      </c>
      <c r="G1373" s="42"/>
      <c r="H1373" s="42"/>
      <c r="I1373" s="229"/>
      <c r="J1373" s="42"/>
      <c r="K1373" s="42"/>
      <c r="L1373" s="46"/>
      <c r="M1373" s="230"/>
      <c r="N1373" s="231"/>
      <c r="O1373" s="86"/>
      <c r="P1373" s="86"/>
      <c r="Q1373" s="86"/>
      <c r="R1373" s="86"/>
      <c r="S1373" s="86"/>
      <c r="T1373" s="87"/>
      <c r="U1373" s="40"/>
      <c r="V1373" s="40"/>
      <c r="W1373" s="40"/>
      <c r="X1373" s="40"/>
      <c r="Y1373" s="40"/>
      <c r="Z1373" s="40"/>
      <c r="AA1373" s="40"/>
      <c r="AB1373" s="40"/>
      <c r="AC1373" s="40"/>
      <c r="AD1373" s="40"/>
      <c r="AE1373" s="40"/>
      <c r="AT1373" s="19" t="s">
        <v>158</v>
      </c>
      <c r="AU1373" s="19" t="s">
        <v>78</v>
      </c>
    </row>
    <row r="1374" s="2" customFormat="1">
      <c r="A1374" s="40"/>
      <c r="B1374" s="41"/>
      <c r="C1374" s="42"/>
      <c r="D1374" s="232" t="s">
        <v>164</v>
      </c>
      <c r="E1374" s="42"/>
      <c r="F1374" s="233" t="s">
        <v>1841</v>
      </c>
      <c r="G1374" s="42"/>
      <c r="H1374" s="42"/>
      <c r="I1374" s="229"/>
      <c r="J1374" s="42"/>
      <c r="K1374" s="42"/>
      <c r="L1374" s="46"/>
      <c r="M1374" s="230"/>
      <c r="N1374" s="231"/>
      <c r="O1374" s="86"/>
      <c r="P1374" s="86"/>
      <c r="Q1374" s="86"/>
      <c r="R1374" s="86"/>
      <c r="S1374" s="86"/>
      <c r="T1374" s="87"/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T1374" s="19" t="s">
        <v>164</v>
      </c>
      <c r="AU1374" s="19" t="s">
        <v>78</v>
      </c>
    </row>
    <row r="1375" s="14" customFormat="1">
      <c r="A1375" s="14"/>
      <c r="B1375" s="259"/>
      <c r="C1375" s="260"/>
      <c r="D1375" s="227" t="s">
        <v>438</v>
      </c>
      <c r="E1375" s="261" t="s">
        <v>19</v>
      </c>
      <c r="F1375" s="262" t="s">
        <v>414</v>
      </c>
      <c r="G1375" s="260"/>
      <c r="H1375" s="263">
        <v>45</v>
      </c>
      <c r="I1375" s="264"/>
      <c r="J1375" s="260"/>
      <c r="K1375" s="260"/>
      <c r="L1375" s="265"/>
      <c r="M1375" s="266"/>
      <c r="N1375" s="267"/>
      <c r="O1375" s="267"/>
      <c r="P1375" s="267"/>
      <c r="Q1375" s="267"/>
      <c r="R1375" s="267"/>
      <c r="S1375" s="267"/>
      <c r="T1375" s="268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69" t="s">
        <v>438</v>
      </c>
      <c r="AU1375" s="269" t="s">
        <v>78</v>
      </c>
      <c r="AV1375" s="14" t="s">
        <v>78</v>
      </c>
      <c r="AW1375" s="14" t="s">
        <v>31</v>
      </c>
      <c r="AX1375" s="14" t="s">
        <v>69</v>
      </c>
      <c r="AY1375" s="269" t="s">
        <v>149</v>
      </c>
    </row>
    <row r="1376" s="15" customFormat="1">
      <c r="A1376" s="15"/>
      <c r="B1376" s="270"/>
      <c r="C1376" s="271"/>
      <c r="D1376" s="227" t="s">
        <v>438</v>
      </c>
      <c r="E1376" s="272" t="s">
        <v>19</v>
      </c>
      <c r="F1376" s="273" t="s">
        <v>441</v>
      </c>
      <c r="G1376" s="271"/>
      <c r="H1376" s="274">
        <v>45</v>
      </c>
      <c r="I1376" s="275"/>
      <c r="J1376" s="271"/>
      <c r="K1376" s="271"/>
      <c r="L1376" s="276"/>
      <c r="M1376" s="277"/>
      <c r="N1376" s="278"/>
      <c r="O1376" s="278"/>
      <c r="P1376" s="278"/>
      <c r="Q1376" s="278"/>
      <c r="R1376" s="278"/>
      <c r="S1376" s="278"/>
      <c r="T1376" s="279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80" t="s">
        <v>438</v>
      </c>
      <c r="AU1376" s="280" t="s">
        <v>78</v>
      </c>
      <c r="AV1376" s="15" t="s">
        <v>166</v>
      </c>
      <c r="AW1376" s="15" t="s">
        <v>31</v>
      </c>
      <c r="AX1376" s="15" t="s">
        <v>76</v>
      </c>
      <c r="AY1376" s="280" t="s">
        <v>149</v>
      </c>
    </row>
    <row r="1377" s="2" customFormat="1" ht="21.75" customHeight="1">
      <c r="A1377" s="40"/>
      <c r="B1377" s="41"/>
      <c r="C1377" s="214" t="s">
        <v>1842</v>
      </c>
      <c r="D1377" s="214" t="s">
        <v>151</v>
      </c>
      <c r="E1377" s="215" t="s">
        <v>1843</v>
      </c>
      <c r="F1377" s="216" t="s">
        <v>1844</v>
      </c>
      <c r="G1377" s="217" t="s">
        <v>228</v>
      </c>
      <c r="H1377" s="218">
        <v>29.399999999999999</v>
      </c>
      <c r="I1377" s="219"/>
      <c r="J1377" s="220">
        <f>ROUND(I1377*H1377,2)</f>
        <v>0</v>
      </c>
      <c r="K1377" s="216" t="s">
        <v>161</v>
      </c>
      <c r="L1377" s="46"/>
      <c r="M1377" s="221" t="s">
        <v>19</v>
      </c>
      <c r="N1377" s="222" t="s">
        <v>40</v>
      </c>
      <c r="O1377" s="86"/>
      <c r="P1377" s="223">
        <f>O1377*H1377</f>
        <v>0</v>
      </c>
      <c r="Q1377" s="223">
        <v>0.00050000000000000001</v>
      </c>
      <c r="R1377" s="223">
        <f>Q1377*H1377</f>
        <v>0.0147</v>
      </c>
      <c r="S1377" s="223">
        <v>0</v>
      </c>
      <c r="T1377" s="224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25" t="s">
        <v>286</v>
      </c>
      <c r="AT1377" s="225" t="s">
        <v>151</v>
      </c>
      <c r="AU1377" s="225" t="s">
        <v>78</v>
      </c>
      <c r="AY1377" s="19" t="s">
        <v>149</v>
      </c>
      <c r="BE1377" s="226">
        <f>IF(N1377="základní",J1377,0)</f>
        <v>0</v>
      </c>
      <c r="BF1377" s="226">
        <f>IF(N1377="snížená",J1377,0)</f>
        <v>0</v>
      </c>
      <c r="BG1377" s="226">
        <f>IF(N1377="zákl. přenesená",J1377,0)</f>
        <v>0</v>
      </c>
      <c r="BH1377" s="226">
        <f>IF(N1377="sníž. přenesená",J1377,0)</f>
        <v>0</v>
      </c>
      <c r="BI1377" s="226">
        <f>IF(N1377="nulová",J1377,0)</f>
        <v>0</v>
      </c>
      <c r="BJ1377" s="19" t="s">
        <v>76</v>
      </c>
      <c r="BK1377" s="226">
        <f>ROUND(I1377*H1377,2)</f>
        <v>0</v>
      </c>
      <c r="BL1377" s="19" t="s">
        <v>286</v>
      </c>
      <c r="BM1377" s="225" t="s">
        <v>1845</v>
      </c>
    </row>
    <row r="1378" s="2" customFormat="1">
      <c r="A1378" s="40"/>
      <c r="B1378" s="41"/>
      <c r="C1378" s="42"/>
      <c r="D1378" s="227" t="s">
        <v>158</v>
      </c>
      <c r="E1378" s="42"/>
      <c r="F1378" s="228" t="s">
        <v>1846</v>
      </c>
      <c r="G1378" s="42"/>
      <c r="H1378" s="42"/>
      <c r="I1378" s="229"/>
      <c r="J1378" s="42"/>
      <c r="K1378" s="42"/>
      <c r="L1378" s="46"/>
      <c r="M1378" s="230"/>
      <c r="N1378" s="231"/>
      <c r="O1378" s="86"/>
      <c r="P1378" s="86"/>
      <c r="Q1378" s="86"/>
      <c r="R1378" s="86"/>
      <c r="S1378" s="86"/>
      <c r="T1378" s="87"/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T1378" s="19" t="s">
        <v>158</v>
      </c>
      <c r="AU1378" s="19" t="s">
        <v>78</v>
      </c>
    </row>
    <row r="1379" s="2" customFormat="1">
      <c r="A1379" s="40"/>
      <c r="B1379" s="41"/>
      <c r="C1379" s="42"/>
      <c r="D1379" s="232" t="s">
        <v>164</v>
      </c>
      <c r="E1379" s="42"/>
      <c r="F1379" s="233" t="s">
        <v>1847</v>
      </c>
      <c r="G1379" s="42"/>
      <c r="H1379" s="42"/>
      <c r="I1379" s="229"/>
      <c r="J1379" s="42"/>
      <c r="K1379" s="42"/>
      <c r="L1379" s="46"/>
      <c r="M1379" s="230"/>
      <c r="N1379" s="231"/>
      <c r="O1379" s="86"/>
      <c r="P1379" s="86"/>
      <c r="Q1379" s="86"/>
      <c r="R1379" s="86"/>
      <c r="S1379" s="86"/>
      <c r="T1379" s="87"/>
      <c r="U1379" s="40"/>
      <c r="V1379" s="40"/>
      <c r="W1379" s="40"/>
      <c r="X1379" s="40"/>
      <c r="Y1379" s="40"/>
      <c r="Z1379" s="40"/>
      <c r="AA1379" s="40"/>
      <c r="AB1379" s="40"/>
      <c r="AC1379" s="40"/>
      <c r="AD1379" s="40"/>
      <c r="AE1379" s="40"/>
      <c r="AT1379" s="19" t="s">
        <v>164</v>
      </c>
      <c r="AU1379" s="19" t="s">
        <v>78</v>
      </c>
    </row>
    <row r="1380" s="14" customFormat="1">
      <c r="A1380" s="14"/>
      <c r="B1380" s="259"/>
      <c r="C1380" s="260"/>
      <c r="D1380" s="227" t="s">
        <v>438</v>
      </c>
      <c r="E1380" s="261" t="s">
        <v>19</v>
      </c>
      <c r="F1380" s="262" t="s">
        <v>1848</v>
      </c>
      <c r="G1380" s="260"/>
      <c r="H1380" s="263">
        <v>7.2000000000000002</v>
      </c>
      <c r="I1380" s="264"/>
      <c r="J1380" s="260"/>
      <c r="K1380" s="260"/>
      <c r="L1380" s="265"/>
      <c r="M1380" s="266"/>
      <c r="N1380" s="267"/>
      <c r="O1380" s="267"/>
      <c r="P1380" s="267"/>
      <c r="Q1380" s="267"/>
      <c r="R1380" s="267"/>
      <c r="S1380" s="267"/>
      <c r="T1380" s="268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69" t="s">
        <v>438</v>
      </c>
      <c r="AU1380" s="269" t="s">
        <v>78</v>
      </c>
      <c r="AV1380" s="14" t="s">
        <v>78</v>
      </c>
      <c r="AW1380" s="14" t="s">
        <v>31</v>
      </c>
      <c r="AX1380" s="14" t="s">
        <v>69</v>
      </c>
      <c r="AY1380" s="269" t="s">
        <v>149</v>
      </c>
    </row>
    <row r="1381" s="15" customFormat="1">
      <c r="A1381" s="15"/>
      <c r="B1381" s="270"/>
      <c r="C1381" s="271"/>
      <c r="D1381" s="227" t="s">
        <v>438</v>
      </c>
      <c r="E1381" s="272" t="s">
        <v>19</v>
      </c>
      <c r="F1381" s="273" t="s">
        <v>441</v>
      </c>
      <c r="G1381" s="271"/>
      <c r="H1381" s="274">
        <v>7.2000000000000002</v>
      </c>
      <c r="I1381" s="275"/>
      <c r="J1381" s="271"/>
      <c r="K1381" s="271"/>
      <c r="L1381" s="276"/>
      <c r="M1381" s="277"/>
      <c r="N1381" s="278"/>
      <c r="O1381" s="278"/>
      <c r="P1381" s="278"/>
      <c r="Q1381" s="278"/>
      <c r="R1381" s="278"/>
      <c r="S1381" s="278"/>
      <c r="T1381" s="279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80" t="s">
        <v>438</v>
      </c>
      <c r="AU1381" s="280" t="s">
        <v>78</v>
      </c>
      <c r="AV1381" s="15" t="s">
        <v>166</v>
      </c>
      <c r="AW1381" s="15" t="s">
        <v>31</v>
      </c>
      <c r="AX1381" s="15" t="s">
        <v>69</v>
      </c>
      <c r="AY1381" s="280" t="s">
        <v>149</v>
      </c>
    </row>
    <row r="1382" s="14" customFormat="1">
      <c r="A1382" s="14"/>
      <c r="B1382" s="259"/>
      <c r="C1382" s="260"/>
      <c r="D1382" s="227" t="s">
        <v>438</v>
      </c>
      <c r="E1382" s="261" t="s">
        <v>19</v>
      </c>
      <c r="F1382" s="262" t="s">
        <v>1849</v>
      </c>
      <c r="G1382" s="260"/>
      <c r="H1382" s="263">
        <v>7.2000000000000002</v>
      </c>
      <c r="I1382" s="264"/>
      <c r="J1382" s="260"/>
      <c r="K1382" s="260"/>
      <c r="L1382" s="265"/>
      <c r="M1382" s="266"/>
      <c r="N1382" s="267"/>
      <c r="O1382" s="267"/>
      <c r="P1382" s="267"/>
      <c r="Q1382" s="267"/>
      <c r="R1382" s="267"/>
      <c r="S1382" s="267"/>
      <c r="T1382" s="268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69" t="s">
        <v>438</v>
      </c>
      <c r="AU1382" s="269" t="s">
        <v>78</v>
      </c>
      <c r="AV1382" s="14" t="s">
        <v>78</v>
      </c>
      <c r="AW1382" s="14" t="s">
        <v>31</v>
      </c>
      <c r="AX1382" s="14" t="s">
        <v>69</v>
      </c>
      <c r="AY1382" s="269" t="s">
        <v>149</v>
      </c>
    </row>
    <row r="1383" s="15" customFormat="1">
      <c r="A1383" s="15"/>
      <c r="B1383" s="270"/>
      <c r="C1383" s="271"/>
      <c r="D1383" s="227" t="s">
        <v>438</v>
      </c>
      <c r="E1383" s="272" t="s">
        <v>19</v>
      </c>
      <c r="F1383" s="273" t="s">
        <v>441</v>
      </c>
      <c r="G1383" s="271"/>
      <c r="H1383" s="274">
        <v>7.2000000000000002</v>
      </c>
      <c r="I1383" s="275"/>
      <c r="J1383" s="271"/>
      <c r="K1383" s="271"/>
      <c r="L1383" s="276"/>
      <c r="M1383" s="277"/>
      <c r="N1383" s="278"/>
      <c r="O1383" s="278"/>
      <c r="P1383" s="278"/>
      <c r="Q1383" s="278"/>
      <c r="R1383" s="278"/>
      <c r="S1383" s="278"/>
      <c r="T1383" s="279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80" t="s">
        <v>438</v>
      </c>
      <c r="AU1383" s="280" t="s">
        <v>78</v>
      </c>
      <c r="AV1383" s="15" t="s">
        <v>166</v>
      </c>
      <c r="AW1383" s="15" t="s">
        <v>31</v>
      </c>
      <c r="AX1383" s="15" t="s">
        <v>69</v>
      </c>
      <c r="AY1383" s="280" t="s">
        <v>149</v>
      </c>
    </row>
    <row r="1384" s="14" customFormat="1">
      <c r="A1384" s="14"/>
      <c r="B1384" s="259"/>
      <c r="C1384" s="260"/>
      <c r="D1384" s="227" t="s">
        <v>438</v>
      </c>
      <c r="E1384" s="261" t="s">
        <v>19</v>
      </c>
      <c r="F1384" s="262" t="s">
        <v>1850</v>
      </c>
      <c r="G1384" s="260"/>
      <c r="H1384" s="263">
        <v>9</v>
      </c>
      <c r="I1384" s="264"/>
      <c r="J1384" s="260"/>
      <c r="K1384" s="260"/>
      <c r="L1384" s="265"/>
      <c r="M1384" s="266"/>
      <c r="N1384" s="267"/>
      <c r="O1384" s="267"/>
      <c r="P1384" s="267"/>
      <c r="Q1384" s="267"/>
      <c r="R1384" s="267"/>
      <c r="S1384" s="267"/>
      <c r="T1384" s="268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69" t="s">
        <v>438</v>
      </c>
      <c r="AU1384" s="269" t="s">
        <v>78</v>
      </c>
      <c r="AV1384" s="14" t="s">
        <v>78</v>
      </c>
      <c r="AW1384" s="14" t="s">
        <v>31</v>
      </c>
      <c r="AX1384" s="14" t="s">
        <v>69</v>
      </c>
      <c r="AY1384" s="269" t="s">
        <v>149</v>
      </c>
    </row>
    <row r="1385" s="15" customFormat="1">
      <c r="A1385" s="15"/>
      <c r="B1385" s="270"/>
      <c r="C1385" s="271"/>
      <c r="D1385" s="227" t="s">
        <v>438</v>
      </c>
      <c r="E1385" s="272" t="s">
        <v>19</v>
      </c>
      <c r="F1385" s="273" t="s">
        <v>441</v>
      </c>
      <c r="G1385" s="271"/>
      <c r="H1385" s="274">
        <v>9</v>
      </c>
      <c r="I1385" s="275"/>
      <c r="J1385" s="271"/>
      <c r="K1385" s="271"/>
      <c r="L1385" s="276"/>
      <c r="M1385" s="277"/>
      <c r="N1385" s="278"/>
      <c r="O1385" s="278"/>
      <c r="P1385" s="278"/>
      <c r="Q1385" s="278"/>
      <c r="R1385" s="278"/>
      <c r="S1385" s="278"/>
      <c r="T1385" s="279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80" t="s">
        <v>438</v>
      </c>
      <c r="AU1385" s="280" t="s">
        <v>78</v>
      </c>
      <c r="AV1385" s="15" t="s">
        <v>166</v>
      </c>
      <c r="AW1385" s="15" t="s">
        <v>31</v>
      </c>
      <c r="AX1385" s="15" t="s">
        <v>69</v>
      </c>
      <c r="AY1385" s="280" t="s">
        <v>149</v>
      </c>
    </row>
    <row r="1386" s="14" customFormat="1">
      <c r="A1386" s="14"/>
      <c r="B1386" s="259"/>
      <c r="C1386" s="260"/>
      <c r="D1386" s="227" t="s">
        <v>438</v>
      </c>
      <c r="E1386" s="261" t="s">
        <v>19</v>
      </c>
      <c r="F1386" s="262" t="s">
        <v>1851</v>
      </c>
      <c r="G1386" s="260"/>
      <c r="H1386" s="263">
        <v>6</v>
      </c>
      <c r="I1386" s="264"/>
      <c r="J1386" s="260"/>
      <c r="K1386" s="260"/>
      <c r="L1386" s="265"/>
      <c r="M1386" s="266"/>
      <c r="N1386" s="267"/>
      <c r="O1386" s="267"/>
      <c r="P1386" s="267"/>
      <c r="Q1386" s="267"/>
      <c r="R1386" s="267"/>
      <c r="S1386" s="267"/>
      <c r="T1386" s="268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69" t="s">
        <v>438</v>
      </c>
      <c r="AU1386" s="269" t="s">
        <v>78</v>
      </c>
      <c r="AV1386" s="14" t="s">
        <v>78</v>
      </c>
      <c r="AW1386" s="14" t="s">
        <v>31</v>
      </c>
      <c r="AX1386" s="14" t="s">
        <v>69</v>
      </c>
      <c r="AY1386" s="269" t="s">
        <v>149</v>
      </c>
    </row>
    <row r="1387" s="15" customFormat="1">
      <c r="A1387" s="15"/>
      <c r="B1387" s="270"/>
      <c r="C1387" s="271"/>
      <c r="D1387" s="227" t="s">
        <v>438</v>
      </c>
      <c r="E1387" s="272" t="s">
        <v>19</v>
      </c>
      <c r="F1387" s="273" t="s">
        <v>441</v>
      </c>
      <c r="G1387" s="271"/>
      <c r="H1387" s="274">
        <v>6</v>
      </c>
      <c r="I1387" s="275"/>
      <c r="J1387" s="271"/>
      <c r="K1387" s="271"/>
      <c r="L1387" s="276"/>
      <c r="M1387" s="277"/>
      <c r="N1387" s="278"/>
      <c r="O1387" s="278"/>
      <c r="P1387" s="278"/>
      <c r="Q1387" s="278"/>
      <c r="R1387" s="278"/>
      <c r="S1387" s="278"/>
      <c r="T1387" s="279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80" t="s">
        <v>438</v>
      </c>
      <c r="AU1387" s="280" t="s">
        <v>78</v>
      </c>
      <c r="AV1387" s="15" t="s">
        <v>166</v>
      </c>
      <c r="AW1387" s="15" t="s">
        <v>31</v>
      </c>
      <c r="AX1387" s="15" t="s">
        <v>69</v>
      </c>
      <c r="AY1387" s="280" t="s">
        <v>149</v>
      </c>
    </row>
    <row r="1388" s="16" customFormat="1">
      <c r="A1388" s="16"/>
      <c r="B1388" s="281"/>
      <c r="C1388" s="282"/>
      <c r="D1388" s="227" t="s">
        <v>438</v>
      </c>
      <c r="E1388" s="283" t="s">
        <v>19</v>
      </c>
      <c r="F1388" s="284" t="s">
        <v>446</v>
      </c>
      <c r="G1388" s="282"/>
      <c r="H1388" s="285">
        <v>29.399999999999999</v>
      </c>
      <c r="I1388" s="286"/>
      <c r="J1388" s="282"/>
      <c r="K1388" s="282"/>
      <c r="L1388" s="287"/>
      <c r="M1388" s="288"/>
      <c r="N1388" s="289"/>
      <c r="O1388" s="289"/>
      <c r="P1388" s="289"/>
      <c r="Q1388" s="289"/>
      <c r="R1388" s="289"/>
      <c r="S1388" s="289"/>
      <c r="T1388" s="290"/>
      <c r="U1388" s="16"/>
      <c r="V1388" s="16"/>
      <c r="W1388" s="16"/>
      <c r="X1388" s="16"/>
      <c r="Y1388" s="16"/>
      <c r="Z1388" s="16"/>
      <c r="AA1388" s="16"/>
      <c r="AB1388" s="16"/>
      <c r="AC1388" s="16"/>
      <c r="AD1388" s="16"/>
      <c r="AE1388" s="16"/>
      <c r="AT1388" s="291" t="s">
        <v>438</v>
      </c>
      <c r="AU1388" s="291" t="s">
        <v>78</v>
      </c>
      <c r="AV1388" s="16" t="s">
        <v>156</v>
      </c>
      <c r="AW1388" s="16" t="s">
        <v>31</v>
      </c>
      <c r="AX1388" s="16" t="s">
        <v>76</v>
      </c>
      <c r="AY1388" s="291" t="s">
        <v>149</v>
      </c>
    </row>
    <row r="1389" s="2" customFormat="1" ht="37.8" customHeight="1">
      <c r="A1389" s="40"/>
      <c r="B1389" s="41"/>
      <c r="C1389" s="214" t="s">
        <v>1852</v>
      </c>
      <c r="D1389" s="214" t="s">
        <v>151</v>
      </c>
      <c r="E1389" s="215" t="s">
        <v>1853</v>
      </c>
      <c r="F1389" s="216" t="s">
        <v>1854</v>
      </c>
      <c r="G1389" s="217" t="s">
        <v>320</v>
      </c>
      <c r="H1389" s="218">
        <v>60</v>
      </c>
      <c r="I1389" s="219"/>
      <c r="J1389" s="220">
        <f>ROUND(I1389*H1389,2)</f>
        <v>0</v>
      </c>
      <c r="K1389" s="216" t="s">
        <v>161</v>
      </c>
      <c r="L1389" s="46"/>
      <c r="M1389" s="221" t="s">
        <v>19</v>
      </c>
      <c r="N1389" s="222" t="s">
        <v>40</v>
      </c>
      <c r="O1389" s="86"/>
      <c r="P1389" s="223">
        <f>O1389*H1389</f>
        <v>0</v>
      </c>
      <c r="Q1389" s="223">
        <v>0.0050000000000000001</v>
      </c>
      <c r="R1389" s="223">
        <f>Q1389*H1389</f>
        <v>0.29999999999999999</v>
      </c>
      <c r="S1389" s="223">
        <v>0</v>
      </c>
      <c r="T1389" s="224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25" t="s">
        <v>286</v>
      </c>
      <c r="AT1389" s="225" t="s">
        <v>151</v>
      </c>
      <c r="AU1389" s="225" t="s">
        <v>78</v>
      </c>
      <c r="AY1389" s="19" t="s">
        <v>149</v>
      </c>
      <c r="BE1389" s="226">
        <f>IF(N1389="základní",J1389,0)</f>
        <v>0</v>
      </c>
      <c r="BF1389" s="226">
        <f>IF(N1389="snížená",J1389,0)</f>
        <v>0</v>
      </c>
      <c r="BG1389" s="226">
        <f>IF(N1389="zákl. přenesená",J1389,0)</f>
        <v>0</v>
      </c>
      <c r="BH1389" s="226">
        <f>IF(N1389="sníž. přenesená",J1389,0)</f>
        <v>0</v>
      </c>
      <c r="BI1389" s="226">
        <f>IF(N1389="nulová",J1389,0)</f>
        <v>0</v>
      </c>
      <c r="BJ1389" s="19" t="s">
        <v>76</v>
      </c>
      <c r="BK1389" s="226">
        <f>ROUND(I1389*H1389,2)</f>
        <v>0</v>
      </c>
      <c r="BL1389" s="19" t="s">
        <v>286</v>
      </c>
      <c r="BM1389" s="225" t="s">
        <v>1855</v>
      </c>
    </row>
    <row r="1390" s="2" customFormat="1">
      <c r="A1390" s="40"/>
      <c r="B1390" s="41"/>
      <c r="C1390" s="42"/>
      <c r="D1390" s="227" t="s">
        <v>158</v>
      </c>
      <c r="E1390" s="42"/>
      <c r="F1390" s="228" t="s">
        <v>1856</v>
      </c>
      <c r="G1390" s="42"/>
      <c r="H1390" s="42"/>
      <c r="I1390" s="229"/>
      <c r="J1390" s="42"/>
      <c r="K1390" s="42"/>
      <c r="L1390" s="46"/>
      <c r="M1390" s="230"/>
      <c r="N1390" s="231"/>
      <c r="O1390" s="86"/>
      <c r="P1390" s="86"/>
      <c r="Q1390" s="86"/>
      <c r="R1390" s="86"/>
      <c r="S1390" s="86"/>
      <c r="T1390" s="87"/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T1390" s="19" t="s">
        <v>158</v>
      </c>
      <c r="AU1390" s="19" t="s">
        <v>78</v>
      </c>
    </row>
    <row r="1391" s="2" customFormat="1">
      <c r="A1391" s="40"/>
      <c r="B1391" s="41"/>
      <c r="C1391" s="42"/>
      <c r="D1391" s="232" t="s">
        <v>164</v>
      </c>
      <c r="E1391" s="42"/>
      <c r="F1391" s="233" t="s">
        <v>1857</v>
      </c>
      <c r="G1391" s="42"/>
      <c r="H1391" s="42"/>
      <c r="I1391" s="229"/>
      <c r="J1391" s="42"/>
      <c r="K1391" s="42"/>
      <c r="L1391" s="46"/>
      <c r="M1391" s="230"/>
      <c r="N1391" s="231"/>
      <c r="O1391" s="86"/>
      <c r="P1391" s="86"/>
      <c r="Q1391" s="86"/>
      <c r="R1391" s="86"/>
      <c r="S1391" s="86"/>
      <c r="T1391" s="87"/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T1391" s="19" t="s">
        <v>164</v>
      </c>
      <c r="AU1391" s="19" t="s">
        <v>78</v>
      </c>
    </row>
    <row r="1392" s="14" customFormat="1">
      <c r="A1392" s="14"/>
      <c r="B1392" s="259"/>
      <c r="C1392" s="260"/>
      <c r="D1392" s="227" t="s">
        <v>438</v>
      </c>
      <c r="E1392" s="261" t="s">
        <v>19</v>
      </c>
      <c r="F1392" s="262" t="s">
        <v>1858</v>
      </c>
      <c r="G1392" s="260"/>
      <c r="H1392" s="263">
        <v>60</v>
      </c>
      <c r="I1392" s="264"/>
      <c r="J1392" s="260"/>
      <c r="K1392" s="260"/>
      <c r="L1392" s="265"/>
      <c r="M1392" s="266"/>
      <c r="N1392" s="267"/>
      <c r="O1392" s="267"/>
      <c r="P1392" s="267"/>
      <c r="Q1392" s="267"/>
      <c r="R1392" s="267"/>
      <c r="S1392" s="267"/>
      <c r="T1392" s="268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69" t="s">
        <v>438</v>
      </c>
      <c r="AU1392" s="269" t="s">
        <v>78</v>
      </c>
      <c r="AV1392" s="14" t="s">
        <v>78</v>
      </c>
      <c r="AW1392" s="14" t="s">
        <v>31</v>
      </c>
      <c r="AX1392" s="14" t="s">
        <v>69</v>
      </c>
      <c r="AY1392" s="269" t="s">
        <v>149</v>
      </c>
    </row>
    <row r="1393" s="15" customFormat="1">
      <c r="A1393" s="15"/>
      <c r="B1393" s="270"/>
      <c r="C1393" s="271"/>
      <c r="D1393" s="227" t="s">
        <v>438</v>
      </c>
      <c r="E1393" s="272" t="s">
        <v>19</v>
      </c>
      <c r="F1393" s="273" t="s">
        <v>441</v>
      </c>
      <c r="G1393" s="271"/>
      <c r="H1393" s="274">
        <v>60</v>
      </c>
      <c r="I1393" s="275"/>
      <c r="J1393" s="271"/>
      <c r="K1393" s="271"/>
      <c r="L1393" s="276"/>
      <c r="M1393" s="277"/>
      <c r="N1393" s="278"/>
      <c r="O1393" s="278"/>
      <c r="P1393" s="278"/>
      <c r="Q1393" s="278"/>
      <c r="R1393" s="278"/>
      <c r="S1393" s="278"/>
      <c r="T1393" s="279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80" t="s">
        <v>438</v>
      </c>
      <c r="AU1393" s="280" t="s">
        <v>78</v>
      </c>
      <c r="AV1393" s="15" t="s">
        <v>166</v>
      </c>
      <c r="AW1393" s="15" t="s">
        <v>31</v>
      </c>
      <c r="AX1393" s="15" t="s">
        <v>76</v>
      </c>
      <c r="AY1393" s="280" t="s">
        <v>149</v>
      </c>
    </row>
    <row r="1394" s="2" customFormat="1" ht="16.5" customHeight="1">
      <c r="A1394" s="40"/>
      <c r="B1394" s="41"/>
      <c r="C1394" s="234" t="s">
        <v>1859</v>
      </c>
      <c r="D1394" s="234" t="s">
        <v>198</v>
      </c>
      <c r="E1394" s="235" t="s">
        <v>1860</v>
      </c>
      <c r="F1394" s="236" t="s">
        <v>1861</v>
      </c>
      <c r="G1394" s="237" t="s">
        <v>238</v>
      </c>
      <c r="H1394" s="238">
        <v>2800</v>
      </c>
      <c r="I1394" s="239"/>
      <c r="J1394" s="240">
        <f>ROUND(I1394*H1394,2)</f>
        <v>0</v>
      </c>
      <c r="K1394" s="236" t="s">
        <v>155</v>
      </c>
      <c r="L1394" s="241"/>
      <c r="M1394" s="242" t="s">
        <v>19</v>
      </c>
      <c r="N1394" s="243" t="s">
        <v>40</v>
      </c>
      <c r="O1394" s="86"/>
      <c r="P1394" s="223">
        <f>O1394*H1394</f>
        <v>0</v>
      </c>
      <c r="Q1394" s="223">
        <v>0.00050000000000000001</v>
      </c>
      <c r="R1394" s="223">
        <f>Q1394*H1394</f>
        <v>1.4000000000000001</v>
      </c>
      <c r="S1394" s="223">
        <v>0</v>
      </c>
      <c r="T1394" s="224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25" t="s">
        <v>330</v>
      </c>
      <c r="AT1394" s="225" t="s">
        <v>198</v>
      </c>
      <c r="AU1394" s="225" t="s">
        <v>78</v>
      </c>
      <c r="AY1394" s="19" t="s">
        <v>149</v>
      </c>
      <c r="BE1394" s="226">
        <f>IF(N1394="základní",J1394,0)</f>
        <v>0</v>
      </c>
      <c r="BF1394" s="226">
        <f>IF(N1394="snížená",J1394,0)</f>
        <v>0</v>
      </c>
      <c r="BG1394" s="226">
        <f>IF(N1394="zákl. přenesená",J1394,0)</f>
        <v>0</v>
      </c>
      <c r="BH1394" s="226">
        <f>IF(N1394="sníž. přenesená",J1394,0)</f>
        <v>0</v>
      </c>
      <c r="BI1394" s="226">
        <f>IF(N1394="nulová",J1394,0)</f>
        <v>0</v>
      </c>
      <c r="BJ1394" s="19" t="s">
        <v>76</v>
      </c>
      <c r="BK1394" s="226">
        <f>ROUND(I1394*H1394,2)</f>
        <v>0</v>
      </c>
      <c r="BL1394" s="19" t="s">
        <v>286</v>
      </c>
      <c r="BM1394" s="225" t="s">
        <v>1862</v>
      </c>
    </row>
    <row r="1395" s="2" customFormat="1">
      <c r="A1395" s="40"/>
      <c r="B1395" s="41"/>
      <c r="C1395" s="42"/>
      <c r="D1395" s="227" t="s">
        <v>158</v>
      </c>
      <c r="E1395" s="42"/>
      <c r="F1395" s="228" t="s">
        <v>1861</v>
      </c>
      <c r="G1395" s="42"/>
      <c r="H1395" s="42"/>
      <c r="I1395" s="229"/>
      <c r="J1395" s="42"/>
      <c r="K1395" s="42"/>
      <c r="L1395" s="46"/>
      <c r="M1395" s="230"/>
      <c r="N1395" s="231"/>
      <c r="O1395" s="86"/>
      <c r="P1395" s="86"/>
      <c r="Q1395" s="86"/>
      <c r="R1395" s="86"/>
      <c r="S1395" s="86"/>
      <c r="T1395" s="87"/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T1395" s="19" t="s">
        <v>158</v>
      </c>
      <c r="AU1395" s="19" t="s">
        <v>78</v>
      </c>
    </row>
    <row r="1396" s="14" customFormat="1">
      <c r="A1396" s="14"/>
      <c r="B1396" s="259"/>
      <c r="C1396" s="260"/>
      <c r="D1396" s="227" t="s">
        <v>438</v>
      </c>
      <c r="E1396" s="261" t="s">
        <v>19</v>
      </c>
      <c r="F1396" s="262" t="s">
        <v>1863</v>
      </c>
      <c r="G1396" s="260"/>
      <c r="H1396" s="263">
        <v>2700</v>
      </c>
      <c r="I1396" s="264"/>
      <c r="J1396" s="260"/>
      <c r="K1396" s="260"/>
      <c r="L1396" s="265"/>
      <c r="M1396" s="266"/>
      <c r="N1396" s="267"/>
      <c r="O1396" s="267"/>
      <c r="P1396" s="267"/>
      <c r="Q1396" s="267"/>
      <c r="R1396" s="267"/>
      <c r="S1396" s="267"/>
      <c r="T1396" s="268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69" t="s">
        <v>438</v>
      </c>
      <c r="AU1396" s="269" t="s">
        <v>78</v>
      </c>
      <c r="AV1396" s="14" t="s">
        <v>78</v>
      </c>
      <c r="AW1396" s="14" t="s">
        <v>31</v>
      </c>
      <c r="AX1396" s="14" t="s">
        <v>69</v>
      </c>
      <c r="AY1396" s="269" t="s">
        <v>149</v>
      </c>
    </row>
    <row r="1397" s="15" customFormat="1">
      <c r="A1397" s="15"/>
      <c r="B1397" s="270"/>
      <c r="C1397" s="271"/>
      <c r="D1397" s="227" t="s">
        <v>438</v>
      </c>
      <c r="E1397" s="272" t="s">
        <v>19</v>
      </c>
      <c r="F1397" s="273" t="s">
        <v>441</v>
      </c>
      <c r="G1397" s="271"/>
      <c r="H1397" s="274">
        <v>2700</v>
      </c>
      <c r="I1397" s="275"/>
      <c r="J1397" s="271"/>
      <c r="K1397" s="271"/>
      <c r="L1397" s="276"/>
      <c r="M1397" s="277"/>
      <c r="N1397" s="278"/>
      <c r="O1397" s="278"/>
      <c r="P1397" s="278"/>
      <c r="Q1397" s="278"/>
      <c r="R1397" s="278"/>
      <c r="S1397" s="278"/>
      <c r="T1397" s="279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80" t="s">
        <v>438</v>
      </c>
      <c r="AU1397" s="280" t="s">
        <v>78</v>
      </c>
      <c r="AV1397" s="15" t="s">
        <v>166</v>
      </c>
      <c r="AW1397" s="15" t="s">
        <v>31</v>
      </c>
      <c r="AX1397" s="15" t="s">
        <v>69</v>
      </c>
      <c r="AY1397" s="280" t="s">
        <v>149</v>
      </c>
    </row>
    <row r="1398" s="14" customFormat="1">
      <c r="A1398" s="14"/>
      <c r="B1398" s="259"/>
      <c r="C1398" s="260"/>
      <c r="D1398" s="227" t="s">
        <v>438</v>
      </c>
      <c r="E1398" s="261" t="s">
        <v>19</v>
      </c>
      <c r="F1398" s="262" t="s">
        <v>1864</v>
      </c>
      <c r="G1398" s="260"/>
      <c r="H1398" s="263">
        <v>100</v>
      </c>
      <c r="I1398" s="264"/>
      <c r="J1398" s="260"/>
      <c r="K1398" s="260"/>
      <c r="L1398" s="265"/>
      <c r="M1398" s="266"/>
      <c r="N1398" s="267"/>
      <c r="O1398" s="267"/>
      <c r="P1398" s="267"/>
      <c r="Q1398" s="267"/>
      <c r="R1398" s="267"/>
      <c r="S1398" s="267"/>
      <c r="T1398" s="268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69" t="s">
        <v>438</v>
      </c>
      <c r="AU1398" s="269" t="s">
        <v>78</v>
      </c>
      <c r="AV1398" s="14" t="s">
        <v>78</v>
      </c>
      <c r="AW1398" s="14" t="s">
        <v>31</v>
      </c>
      <c r="AX1398" s="14" t="s">
        <v>69</v>
      </c>
      <c r="AY1398" s="269" t="s">
        <v>149</v>
      </c>
    </row>
    <row r="1399" s="15" customFormat="1">
      <c r="A1399" s="15"/>
      <c r="B1399" s="270"/>
      <c r="C1399" s="271"/>
      <c r="D1399" s="227" t="s">
        <v>438</v>
      </c>
      <c r="E1399" s="272" t="s">
        <v>19</v>
      </c>
      <c r="F1399" s="273" t="s">
        <v>441</v>
      </c>
      <c r="G1399" s="271"/>
      <c r="H1399" s="274">
        <v>100</v>
      </c>
      <c r="I1399" s="275"/>
      <c r="J1399" s="271"/>
      <c r="K1399" s="271"/>
      <c r="L1399" s="276"/>
      <c r="M1399" s="277"/>
      <c r="N1399" s="278"/>
      <c r="O1399" s="278"/>
      <c r="P1399" s="278"/>
      <c r="Q1399" s="278"/>
      <c r="R1399" s="278"/>
      <c r="S1399" s="278"/>
      <c r="T1399" s="279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80" t="s">
        <v>438</v>
      </c>
      <c r="AU1399" s="280" t="s">
        <v>78</v>
      </c>
      <c r="AV1399" s="15" t="s">
        <v>166</v>
      </c>
      <c r="AW1399" s="15" t="s">
        <v>31</v>
      </c>
      <c r="AX1399" s="15" t="s">
        <v>69</v>
      </c>
      <c r="AY1399" s="280" t="s">
        <v>149</v>
      </c>
    </row>
    <row r="1400" s="16" customFormat="1">
      <c r="A1400" s="16"/>
      <c r="B1400" s="281"/>
      <c r="C1400" s="282"/>
      <c r="D1400" s="227" t="s">
        <v>438</v>
      </c>
      <c r="E1400" s="283" t="s">
        <v>19</v>
      </c>
      <c r="F1400" s="284" t="s">
        <v>446</v>
      </c>
      <c r="G1400" s="282"/>
      <c r="H1400" s="285">
        <v>2800</v>
      </c>
      <c r="I1400" s="286"/>
      <c r="J1400" s="282"/>
      <c r="K1400" s="282"/>
      <c r="L1400" s="287"/>
      <c r="M1400" s="288"/>
      <c r="N1400" s="289"/>
      <c r="O1400" s="289"/>
      <c r="P1400" s="289"/>
      <c r="Q1400" s="289"/>
      <c r="R1400" s="289"/>
      <c r="S1400" s="289"/>
      <c r="T1400" s="290"/>
      <c r="U1400" s="16"/>
      <c r="V1400" s="16"/>
      <c r="W1400" s="16"/>
      <c r="X1400" s="16"/>
      <c r="Y1400" s="16"/>
      <c r="Z1400" s="16"/>
      <c r="AA1400" s="16"/>
      <c r="AB1400" s="16"/>
      <c r="AC1400" s="16"/>
      <c r="AD1400" s="16"/>
      <c r="AE1400" s="16"/>
      <c r="AT1400" s="291" t="s">
        <v>438</v>
      </c>
      <c r="AU1400" s="291" t="s">
        <v>78</v>
      </c>
      <c r="AV1400" s="16" t="s">
        <v>156</v>
      </c>
      <c r="AW1400" s="16" t="s">
        <v>31</v>
      </c>
      <c r="AX1400" s="16" t="s">
        <v>76</v>
      </c>
      <c r="AY1400" s="291" t="s">
        <v>149</v>
      </c>
    </row>
    <row r="1401" s="2" customFormat="1" ht="33" customHeight="1">
      <c r="A1401" s="40"/>
      <c r="B1401" s="41"/>
      <c r="C1401" s="214" t="s">
        <v>1865</v>
      </c>
      <c r="D1401" s="214" t="s">
        <v>151</v>
      </c>
      <c r="E1401" s="215" t="s">
        <v>1866</v>
      </c>
      <c r="F1401" s="216" t="s">
        <v>1867</v>
      </c>
      <c r="G1401" s="217" t="s">
        <v>320</v>
      </c>
      <c r="H1401" s="218">
        <v>15</v>
      </c>
      <c r="I1401" s="219"/>
      <c r="J1401" s="220">
        <f>ROUND(I1401*H1401,2)</f>
        <v>0</v>
      </c>
      <c r="K1401" s="216" t="s">
        <v>161</v>
      </c>
      <c r="L1401" s="46"/>
      <c r="M1401" s="221" t="s">
        <v>19</v>
      </c>
      <c r="N1401" s="222" t="s">
        <v>40</v>
      </c>
      <c r="O1401" s="86"/>
      <c r="P1401" s="223">
        <f>O1401*H1401</f>
        <v>0</v>
      </c>
      <c r="Q1401" s="223">
        <v>0</v>
      </c>
      <c r="R1401" s="223">
        <f>Q1401*H1401</f>
        <v>0</v>
      </c>
      <c r="S1401" s="223">
        <v>0</v>
      </c>
      <c r="T1401" s="224">
        <f>S1401*H1401</f>
        <v>0</v>
      </c>
      <c r="U1401" s="40"/>
      <c r="V1401" s="40"/>
      <c r="W1401" s="40"/>
      <c r="X1401" s="40"/>
      <c r="Y1401" s="40"/>
      <c r="Z1401" s="40"/>
      <c r="AA1401" s="40"/>
      <c r="AB1401" s="40"/>
      <c r="AC1401" s="40"/>
      <c r="AD1401" s="40"/>
      <c r="AE1401" s="40"/>
      <c r="AR1401" s="225" t="s">
        <v>286</v>
      </c>
      <c r="AT1401" s="225" t="s">
        <v>151</v>
      </c>
      <c r="AU1401" s="225" t="s">
        <v>78</v>
      </c>
      <c r="AY1401" s="19" t="s">
        <v>149</v>
      </c>
      <c r="BE1401" s="226">
        <f>IF(N1401="základní",J1401,0)</f>
        <v>0</v>
      </c>
      <c r="BF1401" s="226">
        <f>IF(N1401="snížená",J1401,0)</f>
        <v>0</v>
      </c>
      <c r="BG1401" s="226">
        <f>IF(N1401="zákl. přenesená",J1401,0)</f>
        <v>0</v>
      </c>
      <c r="BH1401" s="226">
        <f>IF(N1401="sníž. přenesená",J1401,0)</f>
        <v>0</v>
      </c>
      <c r="BI1401" s="226">
        <f>IF(N1401="nulová",J1401,0)</f>
        <v>0</v>
      </c>
      <c r="BJ1401" s="19" t="s">
        <v>76</v>
      </c>
      <c r="BK1401" s="226">
        <f>ROUND(I1401*H1401,2)</f>
        <v>0</v>
      </c>
      <c r="BL1401" s="19" t="s">
        <v>286</v>
      </c>
      <c r="BM1401" s="225" t="s">
        <v>1868</v>
      </c>
    </row>
    <row r="1402" s="2" customFormat="1">
      <c r="A1402" s="40"/>
      <c r="B1402" s="41"/>
      <c r="C1402" s="42"/>
      <c r="D1402" s="227" t="s">
        <v>158</v>
      </c>
      <c r="E1402" s="42"/>
      <c r="F1402" s="228" t="s">
        <v>1869</v>
      </c>
      <c r="G1402" s="42"/>
      <c r="H1402" s="42"/>
      <c r="I1402" s="229"/>
      <c r="J1402" s="42"/>
      <c r="K1402" s="42"/>
      <c r="L1402" s="46"/>
      <c r="M1402" s="230"/>
      <c r="N1402" s="231"/>
      <c r="O1402" s="86"/>
      <c r="P1402" s="86"/>
      <c r="Q1402" s="86"/>
      <c r="R1402" s="86"/>
      <c r="S1402" s="86"/>
      <c r="T1402" s="87"/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T1402" s="19" t="s">
        <v>158</v>
      </c>
      <c r="AU1402" s="19" t="s">
        <v>78</v>
      </c>
    </row>
    <row r="1403" s="2" customFormat="1">
      <c r="A1403" s="40"/>
      <c r="B1403" s="41"/>
      <c r="C1403" s="42"/>
      <c r="D1403" s="232" t="s">
        <v>164</v>
      </c>
      <c r="E1403" s="42"/>
      <c r="F1403" s="233" t="s">
        <v>1870</v>
      </c>
      <c r="G1403" s="42"/>
      <c r="H1403" s="42"/>
      <c r="I1403" s="229"/>
      <c r="J1403" s="42"/>
      <c r="K1403" s="42"/>
      <c r="L1403" s="46"/>
      <c r="M1403" s="230"/>
      <c r="N1403" s="231"/>
      <c r="O1403" s="86"/>
      <c r="P1403" s="86"/>
      <c r="Q1403" s="86"/>
      <c r="R1403" s="86"/>
      <c r="S1403" s="86"/>
      <c r="T1403" s="87"/>
      <c r="U1403" s="40"/>
      <c r="V1403" s="40"/>
      <c r="W1403" s="40"/>
      <c r="X1403" s="40"/>
      <c r="Y1403" s="40"/>
      <c r="Z1403" s="40"/>
      <c r="AA1403" s="40"/>
      <c r="AB1403" s="40"/>
      <c r="AC1403" s="40"/>
      <c r="AD1403" s="40"/>
      <c r="AE1403" s="40"/>
      <c r="AT1403" s="19" t="s">
        <v>164</v>
      </c>
      <c r="AU1403" s="19" t="s">
        <v>78</v>
      </c>
    </row>
    <row r="1404" s="14" customFormat="1">
      <c r="A1404" s="14"/>
      <c r="B1404" s="259"/>
      <c r="C1404" s="260"/>
      <c r="D1404" s="227" t="s">
        <v>438</v>
      </c>
      <c r="E1404" s="261" t="s">
        <v>19</v>
      </c>
      <c r="F1404" s="262" t="s">
        <v>1871</v>
      </c>
      <c r="G1404" s="260"/>
      <c r="H1404" s="263">
        <v>15</v>
      </c>
      <c r="I1404" s="264"/>
      <c r="J1404" s="260"/>
      <c r="K1404" s="260"/>
      <c r="L1404" s="265"/>
      <c r="M1404" s="266"/>
      <c r="N1404" s="267"/>
      <c r="O1404" s="267"/>
      <c r="P1404" s="267"/>
      <c r="Q1404" s="267"/>
      <c r="R1404" s="267"/>
      <c r="S1404" s="267"/>
      <c r="T1404" s="268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69" t="s">
        <v>438</v>
      </c>
      <c r="AU1404" s="269" t="s">
        <v>78</v>
      </c>
      <c r="AV1404" s="14" t="s">
        <v>78</v>
      </c>
      <c r="AW1404" s="14" t="s">
        <v>31</v>
      </c>
      <c r="AX1404" s="14" t="s">
        <v>69</v>
      </c>
      <c r="AY1404" s="269" t="s">
        <v>149</v>
      </c>
    </row>
    <row r="1405" s="15" customFormat="1">
      <c r="A1405" s="15"/>
      <c r="B1405" s="270"/>
      <c r="C1405" s="271"/>
      <c r="D1405" s="227" t="s">
        <v>438</v>
      </c>
      <c r="E1405" s="272" t="s">
        <v>19</v>
      </c>
      <c r="F1405" s="273" t="s">
        <v>441</v>
      </c>
      <c r="G1405" s="271"/>
      <c r="H1405" s="274">
        <v>15</v>
      </c>
      <c r="I1405" s="275"/>
      <c r="J1405" s="271"/>
      <c r="K1405" s="271"/>
      <c r="L1405" s="276"/>
      <c r="M1405" s="277"/>
      <c r="N1405" s="278"/>
      <c r="O1405" s="278"/>
      <c r="P1405" s="278"/>
      <c r="Q1405" s="278"/>
      <c r="R1405" s="278"/>
      <c r="S1405" s="278"/>
      <c r="T1405" s="279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80" t="s">
        <v>438</v>
      </c>
      <c r="AU1405" s="280" t="s">
        <v>78</v>
      </c>
      <c r="AV1405" s="15" t="s">
        <v>166</v>
      </c>
      <c r="AW1405" s="15" t="s">
        <v>31</v>
      </c>
      <c r="AX1405" s="15" t="s">
        <v>76</v>
      </c>
      <c r="AY1405" s="280" t="s">
        <v>149</v>
      </c>
    </row>
    <row r="1406" s="2" customFormat="1" ht="33" customHeight="1">
      <c r="A1406" s="40"/>
      <c r="B1406" s="41"/>
      <c r="C1406" s="214" t="s">
        <v>1872</v>
      </c>
      <c r="D1406" s="214" t="s">
        <v>151</v>
      </c>
      <c r="E1406" s="215" t="s">
        <v>1873</v>
      </c>
      <c r="F1406" s="216" t="s">
        <v>1874</v>
      </c>
      <c r="G1406" s="217" t="s">
        <v>320</v>
      </c>
      <c r="H1406" s="218">
        <v>60</v>
      </c>
      <c r="I1406" s="219"/>
      <c r="J1406" s="220">
        <f>ROUND(I1406*H1406,2)</f>
        <v>0</v>
      </c>
      <c r="K1406" s="216" t="s">
        <v>161</v>
      </c>
      <c r="L1406" s="46"/>
      <c r="M1406" s="221" t="s">
        <v>19</v>
      </c>
      <c r="N1406" s="222" t="s">
        <v>40</v>
      </c>
      <c r="O1406" s="86"/>
      <c r="P1406" s="223">
        <f>O1406*H1406</f>
        <v>0</v>
      </c>
      <c r="Q1406" s="223">
        <v>0.0080000000000000002</v>
      </c>
      <c r="R1406" s="223">
        <f>Q1406*H1406</f>
        <v>0.47999999999999998</v>
      </c>
      <c r="S1406" s="223">
        <v>0</v>
      </c>
      <c r="T1406" s="224">
        <f>S1406*H1406</f>
        <v>0</v>
      </c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R1406" s="225" t="s">
        <v>286</v>
      </c>
      <c r="AT1406" s="225" t="s">
        <v>151</v>
      </c>
      <c r="AU1406" s="225" t="s">
        <v>78</v>
      </c>
      <c r="AY1406" s="19" t="s">
        <v>149</v>
      </c>
      <c r="BE1406" s="226">
        <f>IF(N1406="základní",J1406,0)</f>
        <v>0</v>
      </c>
      <c r="BF1406" s="226">
        <f>IF(N1406="snížená",J1406,0)</f>
        <v>0</v>
      </c>
      <c r="BG1406" s="226">
        <f>IF(N1406="zákl. přenesená",J1406,0)</f>
        <v>0</v>
      </c>
      <c r="BH1406" s="226">
        <f>IF(N1406="sníž. přenesená",J1406,0)</f>
        <v>0</v>
      </c>
      <c r="BI1406" s="226">
        <f>IF(N1406="nulová",J1406,0)</f>
        <v>0</v>
      </c>
      <c r="BJ1406" s="19" t="s">
        <v>76</v>
      </c>
      <c r="BK1406" s="226">
        <f>ROUND(I1406*H1406,2)</f>
        <v>0</v>
      </c>
      <c r="BL1406" s="19" t="s">
        <v>286</v>
      </c>
      <c r="BM1406" s="225" t="s">
        <v>1875</v>
      </c>
    </row>
    <row r="1407" s="2" customFormat="1">
      <c r="A1407" s="40"/>
      <c r="B1407" s="41"/>
      <c r="C1407" s="42"/>
      <c r="D1407" s="227" t="s">
        <v>158</v>
      </c>
      <c r="E1407" s="42"/>
      <c r="F1407" s="228" t="s">
        <v>1876</v>
      </c>
      <c r="G1407" s="42"/>
      <c r="H1407" s="42"/>
      <c r="I1407" s="229"/>
      <c r="J1407" s="42"/>
      <c r="K1407" s="42"/>
      <c r="L1407" s="46"/>
      <c r="M1407" s="230"/>
      <c r="N1407" s="231"/>
      <c r="O1407" s="86"/>
      <c r="P1407" s="86"/>
      <c r="Q1407" s="86"/>
      <c r="R1407" s="86"/>
      <c r="S1407" s="86"/>
      <c r="T1407" s="87"/>
      <c r="U1407" s="40"/>
      <c r="V1407" s="40"/>
      <c r="W1407" s="40"/>
      <c r="X1407" s="40"/>
      <c r="Y1407" s="40"/>
      <c r="Z1407" s="40"/>
      <c r="AA1407" s="40"/>
      <c r="AB1407" s="40"/>
      <c r="AC1407" s="40"/>
      <c r="AD1407" s="40"/>
      <c r="AE1407" s="40"/>
      <c r="AT1407" s="19" t="s">
        <v>158</v>
      </c>
      <c r="AU1407" s="19" t="s">
        <v>78</v>
      </c>
    </row>
    <row r="1408" s="2" customFormat="1">
      <c r="A1408" s="40"/>
      <c r="B1408" s="41"/>
      <c r="C1408" s="42"/>
      <c r="D1408" s="232" t="s">
        <v>164</v>
      </c>
      <c r="E1408" s="42"/>
      <c r="F1408" s="233" t="s">
        <v>1877</v>
      </c>
      <c r="G1408" s="42"/>
      <c r="H1408" s="42"/>
      <c r="I1408" s="229"/>
      <c r="J1408" s="42"/>
      <c r="K1408" s="42"/>
      <c r="L1408" s="46"/>
      <c r="M1408" s="230"/>
      <c r="N1408" s="231"/>
      <c r="O1408" s="86"/>
      <c r="P1408" s="86"/>
      <c r="Q1408" s="86"/>
      <c r="R1408" s="86"/>
      <c r="S1408" s="86"/>
      <c r="T1408" s="87"/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T1408" s="19" t="s">
        <v>164</v>
      </c>
      <c r="AU1408" s="19" t="s">
        <v>78</v>
      </c>
    </row>
    <row r="1409" s="14" customFormat="1">
      <c r="A1409" s="14"/>
      <c r="B1409" s="259"/>
      <c r="C1409" s="260"/>
      <c r="D1409" s="227" t="s">
        <v>438</v>
      </c>
      <c r="E1409" s="261" t="s">
        <v>19</v>
      </c>
      <c r="F1409" s="262" t="s">
        <v>1016</v>
      </c>
      <c r="G1409" s="260"/>
      <c r="H1409" s="263">
        <v>60</v>
      </c>
      <c r="I1409" s="264"/>
      <c r="J1409" s="260"/>
      <c r="K1409" s="260"/>
      <c r="L1409" s="265"/>
      <c r="M1409" s="266"/>
      <c r="N1409" s="267"/>
      <c r="O1409" s="267"/>
      <c r="P1409" s="267"/>
      <c r="Q1409" s="267"/>
      <c r="R1409" s="267"/>
      <c r="S1409" s="267"/>
      <c r="T1409" s="268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69" t="s">
        <v>438</v>
      </c>
      <c r="AU1409" s="269" t="s">
        <v>78</v>
      </c>
      <c r="AV1409" s="14" t="s">
        <v>78</v>
      </c>
      <c r="AW1409" s="14" t="s">
        <v>31</v>
      </c>
      <c r="AX1409" s="14" t="s">
        <v>76</v>
      </c>
      <c r="AY1409" s="269" t="s">
        <v>149</v>
      </c>
    </row>
    <row r="1410" s="2" customFormat="1" ht="24.15" customHeight="1">
      <c r="A1410" s="40"/>
      <c r="B1410" s="41"/>
      <c r="C1410" s="214" t="s">
        <v>1878</v>
      </c>
      <c r="D1410" s="214" t="s">
        <v>151</v>
      </c>
      <c r="E1410" s="215" t="s">
        <v>1879</v>
      </c>
      <c r="F1410" s="216" t="s">
        <v>1880</v>
      </c>
      <c r="G1410" s="217" t="s">
        <v>181</v>
      </c>
      <c r="H1410" s="218">
        <v>3.0659999999999998</v>
      </c>
      <c r="I1410" s="219"/>
      <c r="J1410" s="220">
        <f>ROUND(I1410*H1410,2)</f>
        <v>0</v>
      </c>
      <c r="K1410" s="216" t="s">
        <v>161</v>
      </c>
      <c r="L1410" s="46"/>
      <c r="M1410" s="221" t="s">
        <v>19</v>
      </c>
      <c r="N1410" s="222" t="s">
        <v>40</v>
      </c>
      <c r="O1410" s="86"/>
      <c r="P1410" s="223">
        <f>O1410*H1410</f>
        <v>0</v>
      </c>
      <c r="Q1410" s="223">
        <v>0</v>
      </c>
      <c r="R1410" s="223">
        <f>Q1410*H1410</f>
        <v>0</v>
      </c>
      <c r="S1410" s="223">
        <v>0</v>
      </c>
      <c r="T1410" s="224">
        <f>S1410*H1410</f>
        <v>0</v>
      </c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R1410" s="225" t="s">
        <v>286</v>
      </c>
      <c r="AT1410" s="225" t="s">
        <v>151</v>
      </c>
      <c r="AU1410" s="225" t="s">
        <v>78</v>
      </c>
      <c r="AY1410" s="19" t="s">
        <v>149</v>
      </c>
      <c r="BE1410" s="226">
        <f>IF(N1410="základní",J1410,0)</f>
        <v>0</v>
      </c>
      <c r="BF1410" s="226">
        <f>IF(N1410="snížená",J1410,0)</f>
        <v>0</v>
      </c>
      <c r="BG1410" s="226">
        <f>IF(N1410="zákl. přenesená",J1410,0)</f>
        <v>0</v>
      </c>
      <c r="BH1410" s="226">
        <f>IF(N1410="sníž. přenesená",J1410,0)</f>
        <v>0</v>
      </c>
      <c r="BI1410" s="226">
        <f>IF(N1410="nulová",J1410,0)</f>
        <v>0</v>
      </c>
      <c r="BJ1410" s="19" t="s">
        <v>76</v>
      </c>
      <c r="BK1410" s="226">
        <f>ROUND(I1410*H1410,2)</f>
        <v>0</v>
      </c>
      <c r="BL1410" s="19" t="s">
        <v>286</v>
      </c>
      <c r="BM1410" s="225" t="s">
        <v>1881</v>
      </c>
    </row>
    <row r="1411" s="2" customFormat="1">
      <c r="A1411" s="40"/>
      <c r="B1411" s="41"/>
      <c r="C1411" s="42"/>
      <c r="D1411" s="227" t="s">
        <v>158</v>
      </c>
      <c r="E1411" s="42"/>
      <c r="F1411" s="228" t="s">
        <v>1882</v>
      </c>
      <c r="G1411" s="42"/>
      <c r="H1411" s="42"/>
      <c r="I1411" s="229"/>
      <c r="J1411" s="42"/>
      <c r="K1411" s="42"/>
      <c r="L1411" s="46"/>
      <c r="M1411" s="230"/>
      <c r="N1411" s="231"/>
      <c r="O1411" s="86"/>
      <c r="P1411" s="86"/>
      <c r="Q1411" s="86"/>
      <c r="R1411" s="86"/>
      <c r="S1411" s="86"/>
      <c r="T1411" s="87"/>
      <c r="U1411" s="40"/>
      <c r="V1411" s="40"/>
      <c r="W1411" s="40"/>
      <c r="X1411" s="40"/>
      <c r="Y1411" s="40"/>
      <c r="Z1411" s="40"/>
      <c r="AA1411" s="40"/>
      <c r="AB1411" s="40"/>
      <c r="AC1411" s="40"/>
      <c r="AD1411" s="40"/>
      <c r="AE1411" s="40"/>
      <c r="AT1411" s="19" t="s">
        <v>158</v>
      </c>
      <c r="AU1411" s="19" t="s">
        <v>78</v>
      </c>
    </row>
    <row r="1412" s="2" customFormat="1">
      <c r="A1412" s="40"/>
      <c r="B1412" s="41"/>
      <c r="C1412" s="42"/>
      <c r="D1412" s="232" t="s">
        <v>164</v>
      </c>
      <c r="E1412" s="42"/>
      <c r="F1412" s="233" t="s">
        <v>1883</v>
      </c>
      <c r="G1412" s="42"/>
      <c r="H1412" s="42"/>
      <c r="I1412" s="229"/>
      <c r="J1412" s="42"/>
      <c r="K1412" s="42"/>
      <c r="L1412" s="46"/>
      <c r="M1412" s="230"/>
      <c r="N1412" s="231"/>
      <c r="O1412" s="86"/>
      <c r="P1412" s="86"/>
      <c r="Q1412" s="86"/>
      <c r="R1412" s="86"/>
      <c r="S1412" s="86"/>
      <c r="T1412" s="87"/>
      <c r="U1412" s="40"/>
      <c r="V1412" s="40"/>
      <c r="W1412" s="40"/>
      <c r="X1412" s="40"/>
      <c r="Y1412" s="40"/>
      <c r="Z1412" s="40"/>
      <c r="AA1412" s="40"/>
      <c r="AB1412" s="40"/>
      <c r="AC1412" s="40"/>
      <c r="AD1412" s="40"/>
      <c r="AE1412" s="40"/>
      <c r="AT1412" s="19" t="s">
        <v>164</v>
      </c>
      <c r="AU1412" s="19" t="s">
        <v>78</v>
      </c>
    </row>
    <row r="1413" s="2" customFormat="1" ht="24.15" customHeight="1">
      <c r="A1413" s="40"/>
      <c r="B1413" s="41"/>
      <c r="C1413" s="214" t="s">
        <v>1884</v>
      </c>
      <c r="D1413" s="214" t="s">
        <v>151</v>
      </c>
      <c r="E1413" s="215" t="s">
        <v>1885</v>
      </c>
      <c r="F1413" s="216" t="s">
        <v>1886</v>
      </c>
      <c r="G1413" s="217" t="s">
        <v>181</v>
      </c>
      <c r="H1413" s="218">
        <v>3.0659999999999998</v>
      </c>
      <c r="I1413" s="219"/>
      <c r="J1413" s="220">
        <f>ROUND(I1413*H1413,2)</f>
        <v>0</v>
      </c>
      <c r="K1413" s="216" t="s">
        <v>161</v>
      </c>
      <c r="L1413" s="46"/>
      <c r="M1413" s="221" t="s">
        <v>19</v>
      </c>
      <c r="N1413" s="222" t="s">
        <v>40</v>
      </c>
      <c r="O1413" s="86"/>
      <c r="P1413" s="223">
        <f>O1413*H1413</f>
        <v>0</v>
      </c>
      <c r="Q1413" s="223">
        <v>0</v>
      </c>
      <c r="R1413" s="223">
        <f>Q1413*H1413</f>
        <v>0</v>
      </c>
      <c r="S1413" s="223">
        <v>0</v>
      </c>
      <c r="T1413" s="224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25" t="s">
        <v>286</v>
      </c>
      <c r="AT1413" s="225" t="s">
        <v>151</v>
      </c>
      <c r="AU1413" s="225" t="s">
        <v>78</v>
      </c>
      <c r="AY1413" s="19" t="s">
        <v>149</v>
      </c>
      <c r="BE1413" s="226">
        <f>IF(N1413="základní",J1413,0)</f>
        <v>0</v>
      </c>
      <c r="BF1413" s="226">
        <f>IF(N1413="snížená",J1413,0)</f>
        <v>0</v>
      </c>
      <c r="BG1413" s="226">
        <f>IF(N1413="zákl. přenesená",J1413,0)</f>
        <v>0</v>
      </c>
      <c r="BH1413" s="226">
        <f>IF(N1413="sníž. přenesená",J1413,0)</f>
        <v>0</v>
      </c>
      <c r="BI1413" s="226">
        <f>IF(N1413="nulová",J1413,0)</f>
        <v>0</v>
      </c>
      <c r="BJ1413" s="19" t="s">
        <v>76</v>
      </c>
      <c r="BK1413" s="226">
        <f>ROUND(I1413*H1413,2)</f>
        <v>0</v>
      </c>
      <c r="BL1413" s="19" t="s">
        <v>286</v>
      </c>
      <c r="BM1413" s="225" t="s">
        <v>1887</v>
      </c>
    </row>
    <row r="1414" s="2" customFormat="1">
      <c r="A1414" s="40"/>
      <c r="B1414" s="41"/>
      <c r="C1414" s="42"/>
      <c r="D1414" s="227" t="s">
        <v>158</v>
      </c>
      <c r="E1414" s="42"/>
      <c r="F1414" s="228" t="s">
        <v>1888</v>
      </c>
      <c r="G1414" s="42"/>
      <c r="H1414" s="42"/>
      <c r="I1414" s="229"/>
      <c r="J1414" s="42"/>
      <c r="K1414" s="42"/>
      <c r="L1414" s="46"/>
      <c r="M1414" s="230"/>
      <c r="N1414" s="231"/>
      <c r="O1414" s="86"/>
      <c r="P1414" s="86"/>
      <c r="Q1414" s="86"/>
      <c r="R1414" s="86"/>
      <c r="S1414" s="86"/>
      <c r="T1414" s="87"/>
      <c r="U1414" s="40"/>
      <c r="V1414" s="40"/>
      <c r="W1414" s="40"/>
      <c r="X1414" s="40"/>
      <c r="Y1414" s="40"/>
      <c r="Z1414" s="40"/>
      <c r="AA1414" s="40"/>
      <c r="AB1414" s="40"/>
      <c r="AC1414" s="40"/>
      <c r="AD1414" s="40"/>
      <c r="AE1414" s="40"/>
      <c r="AT1414" s="19" t="s">
        <v>158</v>
      </c>
      <c r="AU1414" s="19" t="s">
        <v>78</v>
      </c>
    </row>
    <row r="1415" s="2" customFormat="1">
      <c r="A1415" s="40"/>
      <c r="B1415" s="41"/>
      <c r="C1415" s="42"/>
      <c r="D1415" s="232" t="s">
        <v>164</v>
      </c>
      <c r="E1415" s="42"/>
      <c r="F1415" s="233" t="s">
        <v>1889</v>
      </c>
      <c r="G1415" s="42"/>
      <c r="H1415" s="42"/>
      <c r="I1415" s="229"/>
      <c r="J1415" s="42"/>
      <c r="K1415" s="42"/>
      <c r="L1415" s="46"/>
      <c r="M1415" s="230"/>
      <c r="N1415" s="231"/>
      <c r="O1415" s="86"/>
      <c r="P1415" s="86"/>
      <c r="Q1415" s="86"/>
      <c r="R1415" s="86"/>
      <c r="S1415" s="86"/>
      <c r="T1415" s="87"/>
      <c r="U1415" s="40"/>
      <c r="V1415" s="40"/>
      <c r="W1415" s="40"/>
      <c r="X1415" s="40"/>
      <c r="Y1415" s="40"/>
      <c r="Z1415" s="40"/>
      <c r="AA1415" s="40"/>
      <c r="AB1415" s="40"/>
      <c r="AC1415" s="40"/>
      <c r="AD1415" s="40"/>
      <c r="AE1415" s="40"/>
      <c r="AT1415" s="19" t="s">
        <v>164</v>
      </c>
      <c r="AU1415" s="19" t="s">
        <v>78</v>
      </c>
    </row>
    <row r="1416" s="12" customFormat="1" ht="22.8" customHeight="1">
      <c r="A1416" s="12"/>
      <c r="B1416" s="198"/>
      <c r="C1416" s="199"/>
      <c r="D1416" s="200" t="s">
        <v>68</v>
      </c>
      <c r="E1416" s="212" t="s">
        <v>1890</v>
      </c>
      <c r="F1416" s="212" t="s">
        <v>1891</v>
      </c>
      <c r="G1416" s="199"/>
      <c r="H1416" s="199"/>
      <c r="I1416" s="202"/>
      <c r="J1416" s="213">
        <f>BK1416</f>
        <v>0</v>
      </c>
      <c r="K1416" s="199"/>
      <c r="L1416" s="204"/>
      <c r="M1416" s="205"/>
      <c r="N1416" s="206"/>
      <c r="O1416" s="206"/>
      <c r="P1416" s="207">
        <f>SUM(P1417:P1505)</f>
        <v>0</v>
      </c>
      <c r="Q1416" s="206"/>
      <c r="R1416" s="207">
        <f>SUM(R1417:R1505)</f>
        <v>0.33382967999999996</v>
      </c>
      <c r="S1416" s="206"/>
      <c r="T1416" s="208">
        <f>SUM(T1417:T1505)</f>
        <v>0</v>
      </c>
      <c r="U1416" s="12"/>
      <c r="V1416" s="12"/>
      <c r="W1416" s="12"/>
      <c r="X1416" s="12"/>
      <c r="Y1416" s="12"/>
      <c r="Z1416" s="12"/>
      <c r="AA1416" s="12"/>
      <c r="AB1416" s="12"/>
      <c r="AC1416" s="12"/>
      <c r="AD1416" s="12"/>
      <c r="AE1416" s="12"/>
      <c r="AR1416" s="209" t="s">
        <v>78</v>
      </c>
      <c r="AT1416" s="210" t="s">
        <v>68</v>
      </c>
      <c r="AU1416" s="210" t="s">
        <v>76</v>
      </c>
      <c r="AY1416" s="209" t="s">
        <v>149</v>
      </c>
      <c r="BK1416" s="211">
        <f>SUM(BK1417:BK1505)</f>
        <v>0</v>
      </c>
    </row>
    <row r="1417" s="2" customFormat="1" ht="37.8" customHeight="1">
      <c r="A1417" s="40"/>
      <c r="B1417" s="41"/>
      <c r="C1417" s="214" t="s">
        <v>1892</v>
      </c>
      <c r="D1417" s="214" t="s">
        <v>151</v>
      </c>
      <c r="E1417" s="215" t="s">
        <v>1893</v>
      </c>
      <c r="F1417" s="216" t="s">
        <v>1894</v>
      </c>
      <c r="G1417" s="217" t="s">
        <v>320</v>
      </c>
      <c r="H1417" s="218">
        <v>414</v>
      </c>
      <c r="I1417" s="219"/>
      <c r="J1417" s="220">
        <f>ROUND(I1417*H1417,2)</f>
        <v>0</v>
      </c>
      <c r="K1417" s="216" t="s">
        <v>155</v>
      </c>
      <c r="L1417" s="46"/>
      <c r="M1417" s="221" t="s">
        <v>19</v>
      </c>
      <c r="N1417" s="222" t="s">
        <v>40</v>
      </c>
      <c r="O1417" s="86"/>
      <c r="P1417" s="223">
        <f>O1417*H1417</f>
        <v>0</v>
      </c>
      <c r="Q1417" s="223">
        <v>0</v>
      </c>
      <c r="R1417" s="223">
        <f>Q1417*H1417</f>
        <v>0</v>
      </c>
      <c r="S1417" s="223">
        <v>0</v>
      </c>
      <c r="T1417" s="224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25" t="s">
        <v>286</v>
      </c>
      <c r="AT1417" s="225" t="s">
        <v>151</v>
      </c>
      <c r="AU1417" s="225" t="s">
        <v>78</v>
      </c>
      <c r="AY1417" s="19" t="s">
        <v>149</v>
      </c>
      <c r="BE1417" s="226">
        <f>IF(N1417="základní",J1417,0)</f>
        <v>0</v>
      </c>
      <c r="BF1417" s="226">
        <f>IF(N1417="snížená",J1417,0)</f>
        <v>0</v>
      </c>
      <c r="BG1417" s="226">
        <f>IF(N1417="zákl. přenesená",J1417,0)</f>
        <v>0</v>
      </c>
      <c r="BH1417" s="226">
        <f>IF(N1417="sníž. přenesená",J1417,0)</f>
        <v>0</v>
      </c>
      <c r="BI1417" s="226">
        <f>IF(N1417="nulová",J1417,0)</f>
        <v>0</v>
      </c>
      <c r="BJ1417" s="19" t="s">
        <v>76</v>
      </c>
      <c r="BK1417" s="226">
        <f>ROUND(I1417*H1417,2)</f>
        <v>0</v>
      </c>
      <c r="BL1417" s="19" t="s">
        <v>286</v>
      </c>
      <c r="BM1417" s="225" t="s">
        <v>1895</v>
      </c>
    </row>
    <row r="1418" s="2" customFormat="1">
      <c r="A1418" s="40"/>
      <c r="B1418" s="41"/>
      <c r="C1418" s="42"/>
      <c r="D1418" s="227" t="s">
        <v>158</v>
      </c>
      <c r="E1418" s="42"/>
      <c r="F1418" s="228" t="s">
        <v>1894</v>
      </c>
      <c r="G1418" s="42"/>
      <c r="H1418" s="42"/>
      <c r="I1418" s="229"/>
      <c r="J1418" s="42"/>
      <c r="K1418" s="42"/>
      <c r="L1418" s="46"/>
      <c r="M1418" s="230"/>
      <c r="N1418" s="231"/>
      <c r="O1418" s="86"/>
      <c r="P1418" s="86"/>
      <c r="Q1418" s="86"/>
      <c r="R1418" s="86"/>
      <c r="S1418" s="86"/>
      <c r="T1418" s="87"/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T1418" s="19" t="s">
        <v>158</v>
      </c>
      <c r="AU1418" s="19" t="s">
        <v>78</v>
      </c>
    </row>
    <row r="1419" s="14" customFormat="1">
      <c r="A1419" s="14"/>
      <c r="B1419" s="259"/>
      <c r="C1419" s="260"/>
      <c r="D1419" s="227" t="s">
        <v>438</v>
      </c>
      <c r="E1419" s="261" t="s">
        <v>19</v>
      </c>
      <c r="F1419" s="262" t="s">
        <v>1896</v>
      </c>
      <c r="G1419" s="260"/>
      <c r="H1419" s="263">
        <v>170</v>
      </c>
      <c r="I1419" s="264"/>
      <c r="J1419" s="260"/>
      <c r="K1419" s="260"/>
      <c r="L1419" s="265"/>
      <c r="M1419" s="266"/>
      <c r="N1419" s="267"/>
      <c r="O1419" s="267"/>
      <c r="P1419" s="267"/>
      <c r="Q1419" s="267"/>
      <c r="R1419" s="267"/>
      <c r="S1419" s="267"/>
      <c r="T1419" s="268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69" t="s">
        <v>438</v>
      </c>
      <c r="AU1419" s="269" t="s">
        <v>78</v>
      </c>
      <c r="AV1419" s="14" t="s">
        <v>78</v>
      </c>
      <c r="AW1419" s="14" t="s">
        <v>31</v>
      </c>
      <c r="AX1419" s="14" t="s">
        <v>69</v>
      </c>
      <c r="AY1419" s="269" t="s">
        <v>149</v>
      </c>
    </row>
    <row r="1420" s="15" customFormat="1">
      <c r="A1420" s="15"/>
      <c r="B1420" s="270"/>
      <c r="C1420" s="271"/>
      <c r="D1420" s="227" t="s">
        <v>438</v>
      </c>
      <c r="E1420" s="272" t="s">
        <v>19</v>
      </c>
      <c r="F1420" s="273" t="s">
        <v>441</v>
      </c>
      <c r="G1420" s="271"/>
      <c r="H1420" s="274">
        <v>170</v>
      </c>
      <c r="I1420" s="275"/>
      <c r="J1420" s="271"/>
      <c r="K1420" s="271"/>
      <c r="L1420" s="276"/>
      <c r="M1420" s="277"/>
      <c r="N1420" s="278"/>
      <c r="O1420" s="278"/>
      <c r="P1420" s="278"/>
      <c r="Q1420" s="278"/>
      <c r="R1420" s="278"/>
      <c r="S1420" s="278"/>
      <c r="T1420" s="279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80" t="s">
        <v>438</v>
      </c>
      <c r="AU1420" s="280" t="s">
        <v>78</v>
      </c>
      <c r="AV1420" s="15" t="s">
        <v>166</v>
      </c>
      <c r="AW1420" s="15" t="s">
        <v>31</v>
      </c>
      <c r="AX1420" s="15" t="s">
        <v>69</v>
      </c>
      <c r="AY1420" s="280" t="s">
        <v>149</v>
      </c>
    </row>
    <row r="1421" s="14" customFormat="1">
      <c r="A1421" s="14"/>
      <c r="B1421" s="259"/>
      <c r="C1421" s="260"/>
      <c r="D1421" s="227" t="s">
        <v>438</v>
      </c>
      <c r="E1421" s="261" t="s">
        <v>19</v>
      </c>
      <c r="F1421" s="262" t="s">
        <v>1897</v>
      </c>
      <c r="G1421" s="260"/>
      <c r="H1421" s="263">
        <v>244</v>
      </c>
      <c r="I1421" s="264"/>
      <c r="J1421" s="260"/>
      <c r="K1421" s="260"/>
      <c r="L1421" s="265"/>
      <c r="M1421" s="266"/>
      <c r="N1421" s="267"/>
      <c r="O1421" s="267"/>
      <c r="P1421" s="267"/>
      <c r="Q1421" s="267"/>
      <c r="R1421" s="267"/>
      <c r="S1421" s="267"/>
      <c r="T1421" s="268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69" t="s">
        <v>438</v>
      </c>
      <c r="AU1421" s="269" t="s">
        <v>78</v>
      </c>
      <c r="AV1421" s="14" t="s">
        <v>78</v>
      </c>
      <c r="AW1421" s="14" t="s">
        <v>31</v>
      </c>
      <c r="AX1421" s="14" t="s">
        <v>69</v>
      </c>
      <c r="AY1421" s="269" t="s">
        <v>149</v>
      </c>
    </row>
    <row r="1422" s="15" customFormat="1">
      <c r="A1422" s="15"/>
      <c r="B1422" s="270"/>
      <c r="C1422" s="271"/>
      <c r="D1422" s="227" t="s">
        <v>438</v>
      </c>
      <c r="E1422" s="272" t="s">
        <v>19</v>
      </c>
      <c r="F1422" s="273" t="s">
        <v>441</v>
      </c>
      <c r="G1422" s="271"/>
      <c r="H1422" s="274">
        <v>244</v>
      </c>
      <c r="I1422" s="275"/>
      <c r="J1422" s="271"/>
      <c r="K1422" s="271"/>
      <c r="L1422" s="276"/>
      <c r="M1422" s="277"/>
      <c r="N1422" s="278"/>
      <c r="O1422" s="278"/>
      <c r="P1422" s="278"/>
      <c r="Q1422" s="278"/>
      <c r="R1422" s="278"/>
      <c r="S1422" s="278"/>
      <c r="T1422" s="279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15"/>
      <c r="AT1422" s="280" t="s">
        <v>438</v>
      </c>
      <c r="AU1422" s="280" t="s">
        <v>78</v>
      </c>
      <c r="AV1422" s="15" t="s">
        <v>166</v>
      </c>
      <c r="AW1422" s="15" t="s">
        <v>31</v>
      </c>
      <c r="AX1422" s="15" t="s">
        <v>69</v>
      </c>
      <c r="AY1422" s="280" t="s">
        <v>149</v>
      </c>
    </row>
    <row r="1423" s="16" customFormat="1">
      <c r="A1423" s="16"/>
      <c r="B1423" s="281"/>
      <c r="C1423" s="282"/>
      <c r="D1423" s="227" t="s">
        <v>438</v>
      </c>
      <c r="E1423" s="283" t="s">
        <v>19</v>
      </c>
      <c r="F1423" s="284" t="s">
        <v>446</v>
      </c>
      <c r="G1423" s="282"/>
      <c r="H1423" s="285">
        <v>414</v>
      </c>
      <c r="I1423" s="286"/>
      <c r="J1423" s="282"/>
      <c r="K1423" s="282"/>
      <c r="L1423" s="287"/>
      <c r="M1423" s="288"/>
      <c r="N1423" s="289"/>
      <c r="O1423" s="289"/>
      <c r="P1423" s="289"/>
      <c r="Q1423" s="289"/>
      <c r="R1423" s="289"/>
      <c r="S1423" s="289"/>
      <c r="T1423" s="290"/>
      <c r="U1423" s="16"/>
      <c r="V1423" s="16"/>
      <c r="W1423" s="16"/>
      <c r="X1423" s="16"/>
      <c r="Y1423" s="16"/>
      <c r="Z1423" s="16"/>
      <c r="AA1423" s="16"/>
      <c r="AB1423" s="16"/>
      <c r="AC1423" s="16"/>
      <c r="AD1423" s="16"/>
      <c r="AE1423" s="16"/>
      <c r="AT1423" s="291" t="s">
        <v>438</v>
      </c>
      <c r="AU1423" s="291" t="s">
        <v>78</v>
      </c>
      <c r="AV1423" s="16" t="s">
        <v>156</v>
      </c>
      <c r="AW1423" s="16" t="s">
        <v>31</v>
      </c>
      <c r="AX1423" s="16" t="s">
        <v>76</v>
      </c>
      <c r="AY1423" s="291" t="s">
        <v>149</v>
      </c>
    </row>
    <row r="1424" s="2" customFormat="1" ht="24.15" customHeight="1">
      <c r="A1424" s="40"/>
      <c r="B1424" s="41"/>
      <c r="C1424" s="214" t="s">
        <v>1898</v>
      </c>
      <c r="D1424" s="214" t="s">
        <v>151</v>
      </c>
      <c r="E1424" s="215" t="s">
        <v>1899</v>
      </c>
      <c r="F1424" s="216" t="s">
        <v>1900</v>
      </c>
      <c r="G1424" s="217" t="s">
        <v>320</v>
      </c>
      <c r="H1424" s="218">
        <v>113.782</v>
      </c>
      <c r="I1424" s="219"/>
      <c r="J1424" s="220">
        <f>ROUND(I1424*H1424,2)</f>
        <v>0</v>
      </c>
      <c r="K1424" s="216" t="s">
        <v>161</v>
      </c>
      <c r="L1424" s="46"/>
      <c r="M1424" s="221" t="s">
        <v>19</v>
      </c>
      <c r="N1424" s="222" t="s">
        <v>40</v>
      </c>
      <c r="O1424" s="86"/>
      <c r="P1424" s="223">
        <f>O1424*H1424</f>
        <v>0</v>
      </c>
      <c r="Q1424" s="223">
        <v>0.00044000000000000002</v>
      </c>
      <c r="R1424" s="223">
        <f>Q1424*H1424</f>
        <v>0.050064079999999997</v>
      </c>
      <c r="S1424" s="223">
        <v>0</v>
      </c>
      <c r="T1424" s="224">
        <f>S1424*H1424</f>
        <v>0</v>
      </c>
      <c r="U1424" s="40"/>
      <c r="V1424" s="40"/>
      <c r="W1424" s="40"/>
      <c r="X1424" s="40"/>
      <c r="Y1424" s="40"/>
      <c r="Z1424" s="40"/>
      <c r="AA1424" s="40"/>
      <c r="AB1424" s="40"/>
      <c r="AC1424" s="40"/>
      <c r="AD1424" s="40"/>
      <c r="AE1424" s="40"/>
      <c r="AR1424" s="225" t="s">
        <v>286</v>
      </c>
      <c r="AT1424" s="225" t="s">
        <v>151</v>
      </c>
      <c r="AU1424" s="225" t="s">
        <v>78</v>
      </c>
      <c r="AY1424" s="19" t="s">
        <v>149</v>
      </c>
      <c r="BE1424" s="226">
        <f>IF(N1424="základní",J1424,0)</f>
        <v>0</v>
      </c>
      <c r="BF1424" s="226">
        <f>IF(N1424="snížená",J1424,0)</f>
        <v>0</v>
      </c>
      <c r="BG1424" s="226">
        <f>IF(N1424="zákl. přenesená",J1424,0)</f>
        <v>0</v>
      </c>
      <c r="BH1424" s="226">
        <f>IF(N1424="sníž. přenesená",J1424,0)</f>
        <v>0</v>
      </c>
      <c r="BI1424" s="226">
        <f>IF(N1424="nulová",J1424,0)</f>
        <v>0</v>
      </c>
      <c r="BJ1424" s="19" t="s">
        <v>76</v>
      </c>
      <c r="BK1424" s="226">
        <f>ROUND(I1424*H1424,2)</f>
        <v>0</v>
      </c>
      <c r="BL1424" s="19" t="s">
        <v>286</v>
      </c>
      <c r="BM1424" s="225" t="s">
        <v>1901</v>
      </c>
    </row>
    <row r="1425" s="2" customFormat="1">
      <c r="A1425" s="40"/>
      <c r="B1425" s="41"/>
      <c r="C1425" s="42"/>
      <c r="D1425" s="227" t="s">
        <v>158</v>
      </c>
      <c r="E1425" s="42"/>
      <c r="F1425" s="228" t="s">
        <v>1902</v>
      </c>
      <c r="G1425" s="42"/>
      <c r="H1425" s="42"/>
      <c r="I1425" s="229"/>
      <c r="J1425" s="42"/>
      <c r="K1425" s="42"/>
      <c r="L1425" s="46"/>
      <c r="M1425" s="230"/>
      <c r="N1425" s="231"/>
      <c r="O1425" s="86"/>
      <c r="P1425" s="86"/>
      <c r="Q1425" s="86"/>
      <c r="R1425" s="86"/>
      <c r="S1425" s="86"/>
      <c r="T1425" s="87"/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T1425" s="19" t="s">
        <v>158</v>
      </c>
      <c r="AU1425" s="19" t="s">
        <v>78</v>
      </c>
    </row>
    <row r="1426" s="2" customFormat="1">
      <c r="A1426" s="40"/>
      <c r="B1426" s="41"/>
      <c r="C1426" s="42"/>
      <c r="D1426" s="232" t="s">
        <v>164</v>
      </c>
      <c r="E1426" s="42"/>
      <c r="F1426" s="233" t="s">
        <v>1903</v>
      </c>
      <c r="G1426" s="42"/>
      <c r="H1426" s="42"/>
      <c r="I1426" s="229"/>
      <c r="J1426" s="42"/>
      <c r="K1426" s="42"/>
      <c r="L1426" s="46"/>
      <c r="M1426" s="230"/>
      <c r="N1426" s="231"/>
      <c r="O1426" s="86"/>
      <c r="P1426" s="86"/>
      <c r="Q1426" s="86"/>
      <c r="R1426" s="86"/>
      <c r="S1426" s="86"/>
      <c r="T1426" s="87"/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  <c r="AT1426" s="19" t="s">
        <v>164</v>
      </c>
      <c r="AU1426" s="19" t="s">
        <v>78</v>
      </c>
    </row>
    <row r="1427" s="14" customFormat="1">
      <c r="A1427" s="14"/>
      <c r="B1427" s="259"/>
      <c r="C1427" s="260"/>
      <c r="D1427" s="227" t="s">
        <v>438</v>
      </c>
      <c r="E1427" s="261" t="s">
        <v>19</v>
      </c>
      <c r="F1427" s="262" t="s">
        <v>1904</v>
      </c>
      <c r="G1427" s="260"/>
      <c r="H1427" s="263">
        <v>236.63999999999999</v>
      </c>
      <c r="I1427" s="264"/>
      <c r="J1427" s="260"/>
      <c r="K1427" s="260"/>
      <c r="L1427" s="265"/>
      <c r="M1427" s="266"/>
      <c r="N1427" s="267"/>
      <c r="O1427" s="267"/>
      <c r="P1427" s="267"/>
      <c r="Q1427" s="267"/>
      <c r="R1427" s="267"/>
      <c r="S1427" s="267"/>
      <c r="T1427" s="268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69" t="s">
        <v>438</v>
      </c>
      <c r="AU1427" s="269" t="s">
        <v>78</v>
      </c>
      <c r="AV1427" s="14" t="s">
        <v>78</v>
      </c>
      <c r="AW1427" s="14" t="s">
        <v>31</v>
      </c>
      <c r="AX1427" s="14" t="s">
        <v>69</v>
      </c>
      <c r="AY1427" s="269" t="s">
        <v>149</v>
      </c>
    </row>
    <row r="1428" s="15" customFormat="1">
      <c r="A1428" s="15"/>
      <c r="B1428" s="270"/>
      <c r="C1428" s="271"/>
      <c r="D1428" s="227" t="s">
        <v>438</v>
      </c>
      <c r="E1428" s="272" t="s">
        <v>19</v>
      </c>
      <c r="F1428" s="273" t="s">
        <v>441</v>
      </c>
      <c r="G1428" s="271"/>
      <c r="H1428" s="274">
        <v>236.63999999999999</v>
      </c>
      <c r="I1428" s="275"/>
      <c r="J1428" s="271"/>
      <c r="K1428" s="271"/>
      <c r="L1428" s="276"/>
      <c r="M1428" s="277"/>
      <c r="N1428" s="278"/>
      <c r="O1428" s="278"/>
      <c r="P1428" s="278"/>
      <c r="Q1428" s="278"/>
      <c r="R1428" s="278"/>
      <c r="S1428" s="278"/>
      <c r="T1428" s="279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80" t="s">
        <v>438</v>
      </c>
      <c r="AU1428" s="280" t="s">
        <v>78</v>
      </c>
      <c r="AV1428" s="15" t="s">
        <v>166</v>
      </c>
      <c r="AW1428" s="15" t="s">
        <v>31</v>
      </c>
      <c r="AX1428" s="15" t="s">
        <v>69</v>
      </c>
      <c r="AY1428" s="280" t="s">
        <v>149</v>
      </c>
    </row>
    <row r="1429" s="14" customFormat="1">
      <c r="A1429" s="14"/>
      <c r="B1429" s="259"/>
      <c r="C1429" s="260"/>
      <c r="D1429" s="227" t="s">
        <v>438</v>
      </c>
      <c r="E1429" s="261" t="s">
        <v>19</v>
      </c>
      <c r="F1429" s="262" t="s">
        <v>1905</v>
      </c>
      <c r="G1429" s="260"/>
      <c r="H1429" s="263">
        <v>24.751999999999999</v>
      </c>
      <c r="I1429" s="264"/>
      <c r="J1429" s="260"/>
      <c r="K1429" s="260"/>
      <c r="L1429" s="265"/>
      <c r="M1429" s="266"/>
      <c r="N1429" s="267"/>
      <c r="O1429" s="267"/>
      <c r="P1429" s="267"/>
      <c r="Q1429" s="267"/>
      <c r="R1429" s="267"/>
      <c r="S1429" s="267"/>
      <c r="T1429" s="268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69" t="s">
        <v>438</v>
      </c>
      <c r="AU1429" s="269" t="s">
        <v>78</v>
      </c>
      <c r="AV1429" s="14" t="s">
        <v>78</v>
      </c>
      <c r="AW1429" s="14" t="s">
        <v>31</v>
      </c>
      <c r="AX1429" s="14" t="s">
        <v>69</v>
      </c>
      <c r="AY1429" s="269" t="s">
        <v>149</v>
      </c>
    </row>
    <row r="1430" s="15" customFormat="1">
      <c r="A1430" s="15"/>
      <c r="B1430" s="270"/>
      <c r="C1430" s="271"/>
      <c r="D1430" s="227" t="s">
        <v>438</v>
      </c>
      <c r="E1430" s="272" t="s">
        <v>19</v>
      </c>
      <c r="F1430" s="273" t="s">
        <v>441</v>
      </c>
      <c r="G1430" s="271"/>
      <c r="H1430" s="274">
        <v>24.751999999999999</v>
      </c>
      <c r="I1430" s="275"/>
      <c r="J1430" s="271"/>
      <c r="K1430" s="271"/>
      <c r="L1430" s="276"/>
      <c r="M1430" s="277"/>
      <c r="N1430" s="278"/>
      <c r="O1430" s="278"/>
      <c r="P1430" s="278"/>
      <c r="Q1430" s="278"/>
      <c r="R1430" s="278"/>
      <c r="S1430" s="278"/>
      <c r="T1430" s="279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80" t="s">
        <v>438</v>
      </c>
      <c r="AU1430" s="280" t="s">
        <v>78</v>
      </c>
      <c r="AV1430" s="15" t="s">
        <v>166</v>
      </c>
      <c r="AW1430" s="15" t="s">
        <v>31</v>
      </c>
      <c r="AX1430" s="15" t="s">
        <v>69</v>
      </c>
      <c r="AY1430" s="280" t="s">
        <v>149</v>
      </c>
    </row>
    <row r="1431" s="14" customFormat="1">
      <c r="A1431" s="14"/>
      <c r="B1431" s="259"/>
      <c r="C1431" s="260"/>
      <c r="D1431" s="227" t="s">
        <v>438</v>
      </c>
      <c r="E1431" s="261" t="s">
        <v>19</v>
      </c>
      <c r="F1431" s="262" t="s">
        <v>1906</v>
      </c>
      <c r="G1431" s="260"/>
      <c r="H1431" s="263">
        <v>6.7199999999999998</v>
      </c>
      <c r="I1431" s="264"/>
      <c r="J1431" s="260"/>
      <c r="K1431" s="260"/>
      <c r="L1431" s="265"/>
      <c r="M1431" s="266"/>
      <c r="N1431" s="267"/>
      <c r="O1431" s="267"/>
      <c r="P1431" s="267"/>
      <c r="Q1431" s="267"/>
      <c r="R1431" s="267"/>
      <c r="S1431" s="267"/>
      <c r="T1431" s="268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69" t="s">
        <v>438</v>
      </c>
      <c r="AU1431" s="269" t="s">
        <v>78</v>
      </c>
      <c r="AV1431" s="14" t="s">
        <v>78</v>
      </c>
      <c r="AW1431" s="14" t="s">
        <v>31</v>
      </c>
      <c r="AX1431" s="14" t="s">
        <v>69</v>
      </c>
      <c r="AY1431" s="269" t="s">
        <v>149</v>
      </c>
    </row>
    <row r="1432" s="15" customFormat="1">
      <c r="A1432" s="15"/>
      <c r="B1432" s="270"/>
      <c r="C1432" s="271"/>
      <c r="D1432" s="227" t="s">
        <v>438</v>
      </c>
      <c r="E1432" s="272" t="s">
        <v>19</v>
      </c>
      <c r="F1432" s="273" t="s">
        <v>441</v>
      </c>
      <c r="G1432" s="271"/>
      <c r="H1432" s="274">
        <v>6.7199999999999998</v>
      </c>
      <c r="I1432" s="275"/>
      <c r="J1432" s="271"/>
      <c r="K1432" s="271"/>
      <c r="L1432" s="276"/>
      <c r="M1432" s="277"/>
      <c r="N1432" s="278"/>
      <c r="O1432" s="278"/>
      <c r="P1432" s="278"/>
      <c r="Q1432" s="278"/>
      <c r="R1432" s="278"/>
      <c r="S1432" s="278"/>
      <c r="T1432" s="279"/>
      <c r="U1432" s="15"/>
      <c r="V1432" s="15"/>
      <c r="W1432" s="15"/>
      <c r="X1432" s="15"/>
      <c r="Y1432" s="15"/>
      <c r="Z1432" s="15"/>
      <c r="AA1432" s="15"/>
      <c r="AB1432" s="15"/>
      <c r="AC1432" s="15"/>
      <c r="AD1432" s="15"/>
      <c r="AE1432" s="15"/>
      <c r="AT1432" s="280" t="s">
        <v>438</v>
      </c>
      <c r="AU1432" s="280" t="s">
        <v>78</v>
      </c>
      <c r="AV1432" s="15" t="s">
        <v>166</v>
      </c>
      <c r="AW1432" s="15" t="s">
        <v>31</v>
      </c>
      <c r="AX1432" s="15" t="s">
        <v>69</v>
      </c>
      <c r="AY1432" s="280" t="s">
        <v>149</v>
      </c>
    </row>
    <row r="1433" s="14" customFormat="1">
      <c r="A1433" s="14"/>
      <c r="B1433" s="259"/>
      <c r="C1433" s="260"/>
      <c r="D1433" s="227" t="s">
        <v>438</v>
      </c>
      <c r="E1433" s="261" t="s">
        <v>19</v>
      </c>
      <c r="F1433" s="262" t="s">
        <v>1907</v>
      </c>
      <c r="G1433" s="260"/>
      <c r="H1433" s="263">
        <v>38.079999999999998</v>
      </c>
      <c r="I1433" s="264"/>
      <c r="J1433" s="260"/>
      <c r="K1433" s="260"/>
      <c r="L1433" s="265"/>
      <c r="M1433" s="266"/>
      <c r="N1433" s="267"/>
      <c r="O1433" s="267"/>
      <c r="P1433" s="267"/>
      <c r="Q1433" s="267"/>
      <c r="R1433" s="267"/>
      <c r="S1433" s="267"/>
      <c r="T1433" s="268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69" t="s">
        <v>438</v>
      </c>
      <c r="AU1433" s="269" t="s">
        <v>78</v>
      </c>
      <c r="AV1433" s="14" t="s">
        <v>78</v>
      </c>
      <c r="AW1433" s="14" t="s">
        <v>31</v>
      </c>
      <c r="AX1433" s="14" t="s">
        <v>69</v>
      </c>
      <c r="AY1433" s="269" t="s">
        <v>149</v>
      </c>
    </row>
    <row r="1434" s="15" customFormat="1">
      <c r="A1434" s="15"/>
      <c r="B1434" s="270"/>
      <c r="C1434" s="271"/>
      <c r="D1434" s="227" t="s">
        <v>438</v>
      </c>
      <c r="E1434" s="272" t="s">
        <v>19</v>
      </c>
      <c r="F1434" s="273" t="s">
        <v>441</v>
      </c>
      <c r="G1434" s="271"/>
      <c r="H1434" s="274">
        <v>38.079999999999998</v>
      </c>
      <c r="I1434" s="275"/>
      <c r="J1434" s="271"/>
      <c r="K1434" s="271"/>
      <c r="L1434" s="276"/>
      <c r="M1434" s="277"/>
      <c r="N1434" s="278"/>
      <c r="O1434" s="278"/>
      <c r="P1434" s="278"/>
      <c r="Q1434" s="278"/>
      <c r="R1434" s="278"/>
      <c r="S1434" s="278"/>
      <c r="T1434" s="279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80" t="s">
        <v>438</v>
      </c>
      <c r="AU1434" s="280" t="s">
        <v>78</v>
      </c>
      <c r="AV1434" s="15" t="s">
        <v>166</v>
      </c>
      <c r="AW1434" s="15" t="s">
        <v>31</v>
      </c>
      <c r="AX1434" s="15" t="s">
        <v>69</v>
      </c>
      <c r="AY1434" s="280" t="s">
        <v>149</v>
      </c>
    </row>
    <row r="1435" s="14" customFormat="1">
      <c r="A1435" s="14"/>
      <c r="B1435" s="259"/>
      <c r="C1435" s="260"/>
      <c r="D1435" s="227" t="s">
        <v>438</v>
      </c>
      <c r="E1435" s="261" t="s">
        <v>19</v>
      </c>
      <c r="F1435" s="262" t="s">
        <v>1908</v>
      </c>
      <c r="G1435" s="260"/>
      <c r="H1435" s="263">
        <v>19.039999999999999</v>
      </c>
      <c r="I1435" s="264"/>
      <c r="J1435" s="260"/>
      <c r="K1435" s="260"/>
      <c r="L1435" s="265"/>
      <c r="M1435" s="266"/>
      <c r="N1435" s="267"/>
      <c r="O1435" s="267"/>
      <c r="P1435" s="267"/>
      <c r="Q1435" s="267"/>
      <c r="R1435" s="267"/>
      <c r="S1435" s="267"/>
      <c r="T1435" s="268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69" t="s">
        <v>438</v>
      </c>
      <c r="AU1435" s="269" t="s">
        <v>78</v>
      </c>
      <c r="AV1435" s="14" t="s">
        <v>78</v>
      </c>
      <c r="AW1435" s="14" t="s">
        <v>31</v>
      </c>
      <c r="AX1435" s="14" t="s">
        <v>69</v>
      </c>
      <c r="AY1435" s="269" t="s">
        <v>149</v>
      </c>
    </row>
    <row r="1436" s="15" customFormat="1">
      <c r="A1436" s="15"/>
      <c r="B1436" s="270"/>
      <c r="C1436" s="271"/>
      <c r="D1436" s="227" t="s">
        <v>438</v>
      </c>
      <c r="E1436" s="272" t="s">
        <v>19</v>
      </c>
      <c r="F1436" s="273" t="s">
        <v>441</v>
      </c>
      <c r="G1436" s="271"/>
      <c r="H1436" s="274">
        <v>19.039999999999999</v>
      </c>
      <c r="I1436" s="275"/>
      <c r="J1436" s="271"/>
      <c r="K1436" s="271"/>
      <c r="L1436" s="276"/>
      <c r="M1436" s="277"/>
      <c r="N1436" s="278"/>
      <c r="O1436" s="278"/>
      <c r="P1436" s="278"/>
      <c r="Q1436" s="278"/>
      <c r="R1436" s="278"/>
      <c r="S1436" s="278"/>
      <c r="T1436" s="279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80" t="s">
        <v>438</v>
      </c>
      <c r="AU1436" s="280" t="s">
        <v>78</v>
      </c>
      <c r="AV1436" s="15" t="s">
        <v>166</v>
      </c>
      <c r="AW1436" s="15" t="s">
        <v>31</v>
      </c>
      <c r="AX1436" s="15" t="s">
        <v>69</v>
      </c>
      <c r="AY1436" s="280" t="s">
        <v>149</v>
      </c>
    </row>
    <row r="1437" s="14" customFormat="1">
      <c r="A1437" s="14"/>
      <c r="B1437" s="259"/>
      <c r="C1437" s="260"/>
      <c r="D1437" s="227" t="s">
        <v>438</v>
      </c>
      <c r="E1437" s="261" t="s">
        <v>19</v>
      </c>
      <c r="F1437" s="262" t="s">
        <v>1909</v>
      </c>
      <c r="G1437" s="260"/>
      <c r="H1437" s="263">
        <v>42.840000000000003</v>
      </c>
      <c r="I1437" s="264"/>
      <c r="J1437" s="260"/>
      <c r="K1437" s="260"/>
      <c r="L1437" s="265"/>
      <c r="M1437" s="266"/>
      <c r="N1437" s="267"/>
      <c r="O1437" s="267"/>
      <c r="P1437" s="267"/>
      <c r="Q1437" s="267"/>
      <c r="R1437" s="267"/>
      <c r="S1437" s="267"/>
      <c r="T1437" s="268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69" t="s">
        <v>438</v>
      </c>
      <c r="AU1437" s="269" t="s">
        <v>78</v>
      </c>
      <c r="AV1437" s="14" t="s">
        <v>78</v>
      </c>
      <c r="AW1437" s="14" t="s">
        <v>31</v>
      </c>
      <c r="AX1437" s="14" t="s">
        <v>69</v>
      </c>
      <c r="AY1437" s="269" t="s">
        <v>149</v>
      </c>
    </row>
    <row r="1438" s="15" customFormat="1">
      <c r="A1438" s="15"/>
      <c r="B1438" s="270"/>
      <c r="C1438" s="271"/>
      <c r="D1438" s="227" t="s">
        <v>438</v>
      </c>
      <c r="E1438" s="272" t="s">
        <v>19</v>
      </c>
      <c r="F1438" s="273" t="s">
        <v>441</v>
      </c>
      <c r="G1438" s="271"/>
      <c r="H1438" s="274">
        <v>42.840000000000003</v>
      </c>
      <c r="I1438" s="275"/>
      <c r="J1438" s="271"/>
      <c r="K1438" s="271"/>
      <c r="L1438" s="276"/>
      <c r="M1438" s="277"/>
      <c r="N1438" s="278"/>
      <c r="O1438" s="278"/>
      <c r="P1438" s="278"/>
      <c r="Q1438" s="278"/>
      <c r="R1438" s="278"/>
      <c r="S1438" s="278"/>
      <c r="T1438" s="279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T1438" s="280" t="s">
        <v>438</v>
      </c>
      <c r="AU1438" s="280" t="s">
        <v>78</v>
      </c>
      <c r="AV1438" s="15" t="s">
        <v>166</v>
      </c>
      <c r="AW1438" s="15" t="s">
        <v>31</v>
      </c>
      <c r="AX1438" s="15" t="s">
        <v>69</v>
      </c>
      <c r="AY1438" s="280" t="s">
        <v>149</v>
      </c>
    </row>
    <row r="1439" s="14" customFormat="1">
      <c r="A1439" s="14"/>
      <c r="B1439" s="259"/>
      <c r="C1439" s="260"/>
      <c r="D1439" s="227" t="s">
        <v>438</v>
      </c>
      <c r="E1439" s="261" t="s">
        <v>19</v>
      </c>
      <c r="F1439" s="262" t="s">
        <v>1910</v>
      </c>
      <c r="G1439" s="260"/>
      <c r="H1439" s="263">
        <v>11.199999999999999</v>
      </c>
      <c r="I1439" s="264"/>
      <c r="J1439" s="260"/>
      <c r="K1439" s="260"/>
      <c r="L1439" s="265"/>
      <c r="M1439" s="266"/>
      <c r="N1439" s="267"/>
      <c r="O1439" s="267"/>
      <c r="P1439" s="267"/>
      <c r="Q1439" s="267"/>
      <c r="R1439" s="267"/>
      <c r="S1439" s="267"/>
      <c r="T1439" s="268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69" t="s">
        <v>438</v>
      </c>
      <c r="AU1439" s="269" t="s">
        <v>78</v>
      </c>
      <c r="AV1439" s="14" t="s">
        <v>78</v>
      </c>
      <c r="AW1439" s="14" t="s">
        <v>31</v>
      </c>
      <c r="AX1439" s="14" t="s">
        <v>69</v>
      </c>
      <c r="AY1439" s="269" t="s">
        <v>149</v>
      </c>
    </row>
    <row r="1440" s="15" customFormat="1">
      <c r="A1440" s="15"/>
      <c r="B1440" s="270"/>
      <c r="C1440" s="271"/>
      <c r="D1440" s="227" t="s">
        <v>438</v>
      </c>
      <c r="E1440" s="272" t="s">
        <v>19</v>
      </c>
      <c r="F1440" s="273" t="s">
        <v>441</v>
      </c>
      <c r="G1440" s="271"/>
      <c r="H1440" s="274">
        <v>11.199999999999999</v>
      </c>
      <c r="I1440" s="275"/>
      <c r="J1440" s="271"/>
      <c r="K1440" s="271"/>
      <c r="L1440" s="276"/>
      <c r="M1440" s="277"/>
      <c r="N1440" s="278"/>
      <c r="O1440" s="278"/>
      <c r="P1440" s="278"/>
      <c r="Q1440" s="278"/>
      <c r="R1440" s="278"/>
      <c r="S1440" s="278"/>
      <c r="T1440" s="279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80" t="s">
        <v>438</v>
      </c>
      <c r="AU1440" s="280" t="s">
        <v>78</v>
      </c>
      <c r="AV1440" s="15" t="s">
        <v>166</v>
      </c>
      <c r="AW1440" s="15" t="s">
        <v>31</v>
      </c>
      <c r="AX1440" s="15" t="s">
        <v>69</v>
      </c>
      <c r="AY1440" s="280" t="s">
        <v>149</v>
      </c>
    </row>
    <row r="1441" s="16" customFormat="1">
      <c r="A1441" s="16"/>
      <c r="B1441" s="281"/>
      <c r="C1441" s="282"/>
      <c r="D1441" s="227" t="s">
        <v>438</v>
      </c>
      <c r="E1441" s="283" t="s">
        <v>19</v>
      </c>
      <c r="F1441" s="284" t="s">
        <v>446</v>
      </c>
      <c r="G1441" s="282"/>
      <c r="H1441" s="285">
        <v>379.27199999999999</v>
      </c>
      <c r="I1441" s="286"/>
      <c r="J1441" s="282"/>
      <c r="K1441" s="282"/>
      <c r="L1441" s="287"/>
      <c r="M1441" s="288"/>
      <c r="N1441" s="289"/>
      <c r="O1441" s="289"/>
      <c r="P1441" s="289"/>
      <c r="Q1441" s="289"/>
      <c r="R1441" s="289"/>
      <c r="S1441" s="289"/>
      <c r="T1441" s="290"/>
      <c r="U1441" s="16"/>
      <c r="V1441" s="16"/>
      <c r="W1441" s="16"/>
      <c r="X1441" s="16"/>
      <c r="Y1441" s="16"/>
      <c r="Z1441" s="16"/>
      <c r="AA1441" s="16"/>
      <c r="AB1441" s="16"/>
      <c r="AC1441" s="16"/>
      <c r="AD1441" s="16"/>
      <c r="AE1441" s="16"/>
      <c r="AT1441" s="291" t="s">
        <v>438</v>
      </c>
      <c r="AU1441" s="291" t="s">
        <v>78</v>
      </c>
      <c r="AV1441" s="16" t="s">
        <v>156</v>
      </c>
      <c r="AW1441" s="16" t="s">
        <v>31</v>
      </c>
      <c r="AX1441" s="16" t="s">
        <v>69</v>
      </c>
      <c r="AY1441" s="291" t="s">
        <v>149</v>
      </c>
    </row>
    <row r="1442" s="14" customFormat="1">
      <c r="A1442" s="14"/>
      <c r="B1442" s="259"/>
      <c r="C1442" s="260"/>
      <c r="D1442" s="227" t="s">
        <v>438</v>
      </c>
      <c r="E1442" s="261" t="s">
        <v>19</v>
      </c>
      <c r="F1442" s="262" t="s">
        <v>1911</v>
      </c>
      <c r="G1442" s="260"/>
      <c r="H1442" s="263">
        <v>113.782</v>
      </c>
      <c r="I1442" s="264"/>
      <c r="J1442" s="260"/>
      <c r="K1442" s="260"/>
      <c r="L1442" s="265"/>
      <c r="M1442" s="266"/>
      <c r="N1442" s="267"/>
      <c r="O1442" s="267"/>
      <c r="P1442" s="267"/>
      <c r="Q1442" s="267"/>
      <c r="R1442" s="267"/>
      <c r="S1442" s="267"/>
      <c r="T1442" s="268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69" t="s">
        <v>438</v>
      </c>
      <c r="AU1442" s="269" t="s">
        <v>78</v>
      </c>
      <c r="AV1442" s="14" t="s">
        <v>78</v>
      </c>
      <c r="AW1442" s="14" t="s">
        <v>31</v>
      </c>
      <c r="AX1442" s="14" t="s">
        <v>76</v>
      </c>
      <c r="AY1442" s="269" t="s">
        <v>149</v>
      </c>
    </row>
    <row r="1443" s="2" customFormat="1" ht="24.15" customHeight="1">
      <c r="A1443" s="40"/>
      <c r="B1443" s="41"/>
      <c r="C1443" s="214" t="s">
        <v>1912</v>
      </c>
      <c r="D1443" s="214" t="s">
        <v>151</v>
      </c>
      <c r="E1443" s="215" t="s">
        <v>1913</v>
      </c>
      <c r="F1443" s="216" t="s">
        <v>1914</v>
      </c>
      <c r="G1443" s="217" t="s">
        <v>320</v>
      </c>
      <c r="H1443" s="218">
        <v>265.49000000000001</v>
      </c>
      <c r="I1443" s="219"/>
      <c r="J1443" s="220">
        <f>ROUND(I1443*H1443,2)</f>
        <v>0</v>
      </c>
      <c r="K1443" s="216" t="s">
        <v>161</v>
      </c>
      <c r="L1443" s="46"/>
      <c r="M1443" s="221" t="s">
        <v>19</v>
      </c>
      <c r="N1443" s="222" t="s">
        <v>40</v>
      </c>
      <c r="O1443" s="86"/>
      <c r="P1443" s="223">
        <f>O1443*H1443</f>
        <v>0</v>
      </c>
      <c r="Q1443" s="223">
        <v>0.00044000000000000002</v>
      </c>
      <c r="R1443" s="223">
        <f>Q1443*H1443</f>
        <v>0.11681560000000001</v>
      </c>
      <c r="S1443" s="223">
        <v>0</v>
      </c>
      <c r="T1443" s="224">
        <f>S1443*H1443</f>
        <v>0</v>
      </c>
      <c r="U1443" s="40"/>
      <c r="V1443" s="40"/>
      <c r="W1443" s="40"/>
      <c r="X1443" s="40"/>
      <c r="Y1443" s="40"/>
      <c r="Z1443" s="40"/>
      <c r="AA1443" s="40"/>
      <c r="AB1443" s="40"/>
      <c r="AC1443" s="40"/>
      <c r="AD1443" s="40"/>
      <c r="AE1443" s="40"/>
      <c r="AR1443" s="225" t="s">
        <v>286</v>
      </c>
      <c r="AT1443" s="225" t="s">
        <v>151</v>
      </c>
      <c r="AU1443" s="225" t="s">
        <v>78</v>
      </c>
      <c r="AY1443" s="19" t="s">
        <v>149</v>
      </c>
      <c r="BE1443" s="226">
        <f>IF(N1443="základní",J1443,0)</f>
        <v>0</v>
      </c>
      <c r="BF1443" s="226">
        <f>IF(N1443="snížená",J1443,0)</f>
        <v>0</v>
      </c>
      <c r="BG1443" s="226">
        <f>IF(N1443="zákl. přenesená",J1443,0)</f>
        <v>0</v>
      </c>
      <c r="BH1443" s="226">
        <f>IF(N1443="sníž. přenesená",J1443,0)</f>
        <v>0</v>
      </c>
      <c r="BI1443" s="226">
        <f>IF(N1443="nulová",J1443,0)</f>
        <v>0</v>
      </c>
      <c r="BJ1443" s="19" t="s">
        <v>76</v>
      </c>
      <c r="BK1443" s="226">
        <f>ROUND(I1443*H1443,2)</f>
        <v>0</v>
      </c>
      <c r="BL1443" s="19" t="s">
        <v>286</v>
      </c>
      <c r="BM1443" s="225" t="s">
        <v>1915</v>
      </c>
    </row>
    <row r="1444" s="2" customFormat="1">
      <c r="A1444" s="40"/>
      <c r="B1444" s="41"/>
      <c r="C1444" s="42"/>
      <c r="D1444" s="227" t="s">
        <v>158</v>
      </c>
      <c r="E1444" s="42"/>
      <c r="F1444" s="228" t="s">
        <v>1916</v>
      </c>
      <c r="G1444" s="42"/>
      <c r="H1444" s="42"/>
      <c r="I1444" s="229"/>
      <c r="J1444" s="42"/>
      <c r="K1444" s="42"/>
      <c r="L1444" s="46"/>
      <c r="M1444" s="230"/>
      <c r="N1444" s="231"/>
      <c r="O1444" s="86"/>
      <c r="P1444" s="86"/>
      <c r="Q1444" s="86"/>
      <c r="R1444" s="86"/>
      <c r="S1444" s="86"/>
      <c r="T1444" s="87"/>
      <c r="U1444" s="40"/>
      <c r="V1444" s="40"/>
      <c r="W1444" s="40"/>
      <c r="X1444" s="40"/>
      <c r="Y1444" s="40"/>
      <c r="Z1444" s="40"/>
      <c r="AA1444" s="40"/>
      <c r="AB1444" s="40"/>
      <c r="AC1444" s="40"/>
      <c r="AD1444" s="40"/>
      <c r="AE1444" s="40"/>
      <c r="AT1444" s="19" t="s">
        <v>158</v>
      </c>
      <c r="AU1444" s="19" t="s">
        <v>78</v>
      </c>
    </row>
    <row r="1445" s="2" customFormat="1">
      <c r="A1445" s="40"/>
      <c r="B1445" s="41"/>
      <c r="C1445" s="42"/>
      <c r="D1445" s="232" t="s">
        <v>164</v>
      </c>
      <c r="E1445" s="42"/>
      <c r="F1445" s="233" t="s">
        <v>1917</v>
      </c>
      <c r="G1445" s="42"/>
      <c r="H1445" s="42"/>
      <c r="I1445" s="229"/>
      <c r="J1445" s="42"/>
      <c r="K1445" s="42"/>
      <c r="L1445" s="46"/>
      <c r="M1445" s="230"/>
      <c r="N1445" s="231"/>
      <c r="O1445" s="86"/>
      <c r="P1445" s="86"/>
      <c r="Q1445" s="86"/>
      <c r="R1445" s="86"/>
      <c r="S1445" s="86"/>
      <c r="T1445" s="87"/>
      <c r="U1445" s="40"/>
      <c r="V1445" s="40"/>
      <c r="W1445" s="40"/>
      <c r="X1445" s="40"/>
      <c r="Y1445" s="40"/>
      <c r="Z1445" s="40"/>
      <c r="AA1445" s="40"/>
      <c r="AB1445" s="40"/>
      <c r="AC1445" s="40"/>
      <c r="AD1445" s="40"/>
      <c r="AE1445" s="40"/>
      <c r="AT1445" s="19" t="s">
        <v>164</v>
      </c>
      <c r="AU1445" s="19" t="s">
        <v>78</v>
      </c>
    </row>
    <row r="1446" s="14" customFormat="1">
      <c r="A1446" s="14"/>
      <c r="B1446" s="259"/>
      <c r="C1446" s="260"/>
      <c r="D1446" s="227" t="s">
        <v>438</v>
      </c>
      <c r="E1446" s="261" t="s">
        <v>19</v>
      </c>
      <c r="F1446" s="262" t="s">
        <v>1904</v>
      </c>
      <c r="G1446" s="260"/>
      <c r="H1446" s="263">
        <v>236.63999999999999</v>
      </c>
      <c r="I1446" s="264"/>
      <c r="J1446" s="260"/>
      <c r="K1446" s="260"/>
      <c r="L1446" s="265"/>
      <c r="M1446" s="266"/>
      <c r="N1446" s="267"/>
      <c r="O1446" s="267"/>
      <c r="P1446" s="267"/>
      <c r="Q1446" s="267"/>
      <c r="R1446" s="267"/>
      <c r="S1446" s="267"/>
      <c r="T1446" s="268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69" t="s">
        <v>438</v>
      </c>
      <c r="AU1446" s="269" t="s">
        <v>78</v>
      </c>
      <c r="AV1446" s="14" t="s">
        <v>78</v>
      </c>
      <c r="AW1446" s="14" t="s">
        <v>31</v>
      </c>
      <c r="AX1446" s="14" t="s">
        <v>69</v>
      </c>
      <c r="AY1446" s="269" t="s">
        <v>149</v>
      </c>
    </row>
    <row r="1447" s="15" customFormat="1">
      <c r="A1447" s="15"/>
      <c r="B1447" s="270"/>
      <c r="C1447" s="271"/>
      <c r="D1447" s="227" t="s">
        <v>438</v>
      </c>
      <c r="E1447" s="272" t="s">
        <v>19</v>
      </c>
      <c r="F1447" s="273" t="s">
        <v>441</v>
      </c>
      <c r="G1447" s="271"/>
      <c r="H1447" s="274">
        <v>236.63999999999999</v>
      </c>
      <c r="I1447" s="275"/>
      <c r="J1447" s="271"/>
      <c r="K1447" s="271"/>
      <c r="L1447" s="276"/>
      <c r="M1447" s="277"/>
      <c r="N1447" s="278"/>
      <c r="O1447" s="278"/>
      <c r="P1447" s="278"/>
      <c r="Q1447" s="278"/>
      <c r="R1447" s="278"/>
      <c r="S1447" s="278"/>
      <c r="T1447" s="279"/>
      <c r="U1447" s="15"/>
      <c r="V1447" s="15"/>
      <c r="W1447" s="15"/>
      <c r="X1447" s="15"/>
      <c r="Y1447" s="15"/>
      <c r="Z1447" s="15"/>
      <c r="AA1447" s="15"/>
      <c r="AB1447" s="15"/>
      <c r="AC1447" s="15"/>
      <c r="AD1447" s="15"/>
      <c r="AE1447" s="15"/>
      <c r="AT1447" s="280" t="s">
        <v>438</v>
      </c>
      <c r="AU1447" s="280" t="s">
        <v>78</v>
      </c>
      <c r="AV1447" s="15" t="s">
        <v>166</v>
      </c>
      <c r="AW1447" s="15" t="s">
        <v>31</v>
      </c>
      <c r="AX1447" s="15" t="s">
        <v>69</v>
      </c>
      <c r="AY1447" s="280" t="s">
        <v>149</v>
      </c>
    </row>
    <row r="1448" s="14" customFormat="1">
      <c r="A1448" s="14"/>
      <c r="B1448" s="259"/>
      <c r="C1448" s="260"/>
      <c r="D1448" s="227" t="s">
        <v>438</v>
      </c>
      <c r="E1448" s="261" t="s">
        <v>19</v>
      </c>
      <c r="F1448" s="262" t="s">
        <v>1905</v>
      </c>
      <c r="G1448" s="260"/>
      <c r="H1448" s="263">
        <v>24.751999999999999</v>
      </c>
      <c r="I1448" s="264"/>
      <c r="J1448" s="260"/>
      <c r="K1448" s="260"/>
      <c r="L1448" s="265"/>
      <c r="M1448" s="266"/>
      <c r="N1448" s="267"/>
      <c r="O1448" s="267"/>
      <c r="P1448" s="267"/>
      <c r="Q1448" s="267"/>
      <c r="R1448" s="267"/>
      <c r="S1448" s="267"/>
      <c r="T1448" s="268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69" t="s">
        <v>438</v>
      </c>
      <c r="AU1448" s="269" t="s">
        <v>78</v>
      </c>
      <c r="AV1448" s="14" t="s">
        <v>78</v>
      </c>
      <c r="AW1448" s="14" t="s">
        <v>31</v>
      </c>
      <c r="AX1448" s="14" t="s">
        <v>69</v>
      </c>
      <c r="AY1448" s="269" t="s">
        <v>149</v>
      </c>
    </row>
    <row r="1449" s="15" customFormat="1">
      <c r="A1449" s="15"/>
      <c r="B1449" s="270"/>
      <c r="C1449" s="271"/>
      <c r="D1449" s="227" t="s">
        <v>438</v>
      </c>
      <c r="E1449" s="272" t="s">
        <v>19</v>
      </c>
      <c r="F1449" s="273" t="s">
        <v>441</v>
      </c>
      <c r="G1449" s="271"/>
      <c r="H1449" s="274">
        <v>24.751999999999999</v>
      </c>
      <c r="I1449" s="275"/>
      <c r="J1449" s="271"/>
      <c r="K1449" s="271"/>
      <c r="L1449" s="276"/>
      <c r="M1449" s="277"/>
      <c r="N1449" s="278"/>
      <c r="O1449" s="278"/>
      <c r="P1449" s="278"/>
      <c r="Q1449" s="278"/>
      <c r="R1449" s="278"/>
      <c r="S1449" s="278"/>
      <c r="T1449" s="279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80" t="s">
        <v>438</v>
      </c>
      <c r="AU1449" s="280" t="s">
        <v>78</v>
      </c>
      <c r="AV1449" s="15" t="s">
        <v>166</v>
      </c>
      <c r="AW1449" s="15" t="s">
        <v>31</v>
      </c>
      <c r="AX1449" s="15" t="s">
        <v>69</v>
      </c>
      <c r="AY1449" s="280" t="s">
        <v>149</v>
      </c>
    </row>
    <row r="1450" s="14" customFormat="1">
      <c r="A1450" s="14"/>
      <c r="B1450" s="259"/>
      <c r="C1450" s="260"/>
      <c r="D1450" s="227" t="s">
        <v>438</v>
      </c>
      <c r="E1450" s="261" t="s">
        <v>19</v>
      </c>
      <c r="F1450" s="262" t="s">
        <v>1906</v>
      </c>
      <c r="G1450" s="260"/>
      <c r="H1450" s="263">
        <v>6.7199999999999998</v>
      </c>
      <c r="I1450" s="264"/>
      <c r="J1450" s="260"/>
      <c r="K1450" s="260"/>
      <c r="L1450" s="265"/>
      <c r="M1450" s="266"/>
      <c r="N1450" s="267"/>
      <c r="O1450" s="267"/>
      <c r="P1450" s="267"/>
      <c r="Q1450" s="267"/>
      <c r="R1450" s="267"/>
      <c r="S1450" s="267"/>
      <c r="T1450" s="268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69" t="s">
        <v>438</v>
      </c>
      <c r="AU1450" s="269" t="s">
        <v>78</v>
      </c>
      <c r="AV1450" s="14" t="s">
        <v>78</v>
      </c>
      <c r="AW1450" s="14" t="s">
        <v>31</v>
      </c>
      <c r="AX1450" s="14" t="s">
        <v>69</v>
      </c>
      <c r="AY1450" s="269" t="s">
        <v>149</v>
      </c>
    </row>
    <row r="1451" s="15" customFormat="1">
      <c r="A1451" s="15"/>
      <c r="B1451" s="270"/>
      <c r="C1451" s="271"/>
      <c r="D1451" s="227" t="s">
        <v>438</v>
      </c>
      <c r="E1451" s="272" t="s">
        <v>19</v>
      </c>
      <c r="F1451" s="273" t="s">
        <v>441</v>
      </c>
      <c r="G1451" s="271"/>
      <c r="H1451" s="274">
        <v>6.7199999999999998</v>
      </c>
      <c r="I1451" s="275"/>
      <c r="J1451" s="271"/>
      <c r="K1451" s="271"/>
      <c r="L1451" s="276"/>
      <c r="M1451" s="277"/>
      <c r="N1451" s="278"/>
      <c r="O1451" s="278"/>
      <c r="P1451" s="278"/>
      <c r="Q1451" s="278"/>
      <c r="R1451" s="278"/>
      <c r="S1451" s="278"/>
      <c r="T1451" s="279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80" t="s">
        <v>438</v>
      </c>
      <c r="AU1451" s="280" t="s">
        <v>78</v>
      </c>
      <c r="AV1451" s="15" t="s">
        <v>166</v>
      </c>
      <c r="AW1451" s="15" t="s">
        <v>31</v>
      </c>
      <c r="AX1451" s="15" t="s">
        <v>69</v>
      </c>
      <c r="AY1451" s="280" t="s">
        <v>149</v>
      </c>
    </row>
    <row r="1452" s="14" customFormat="1">
      <c r="A1452" s="14"/>
      <c r="B1452" s="259"/>
      <c r="C1452" s="260"/>
      <c r="D1452" s="227" t="s">
        <v>438</v>
      </c>
      <c r="E1452" s="261" t="s">
        <v>19</v>
      </c>
      <c r="F1452" s="262" t="s">
        <v>1907</v>
      </c>
      <c r="G1452" s="260"/>
      <c r="H1452" s="263">
        <v>38.079999999999998</v>
      </c>
      <c r="I1452" s="264"/>
      <c r="J1452" s="260"/>
      <c r="K1452" s="260"/>
      <c r="L1452" s="265"/>
      <c r="M1452" s="266"/>
      <c r="N1452" s="267"/>
      <c r="O1452" s="267"/>
      <c r="P1452" s="267"/>
      <c r="Q1452" s="267"/>
      <c r="R1452" s="267"/>
      <c r="S1452" s="267"/>
      <c r="T1452" s="268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69" t="s">
        <v>438</v>
      </c>
      <c r="AU1452" s="269" t="s">
        <v>78</v>
      </c>
      <c r="AV1452" s="14" t="s">
        <v>78</v>
      </c>
      <c r="AW1452" s="14" t="s">
        <v>31</v>
      </c>
      <c r="AX1452" s="14" t="s">
        <v>69</v>
      </c>
      <c r="AY1452" s="269" t="s">
        <v>149</v>
      </c>
    </row>
    <row r="1453" s="15" customFormat="1">
      <c r="A1453" s="15"/>
      <c r="B1453" s="270"/>
      <c r="C1453" s="271"/>
      <c r="D1453" s="227" t="s">
        <v>438</v>
      </c>
      <c r="E1453" s="272" t="s">
        <v>19</v>
      </c>
      <c r="F1453" s="273" t="s">
        <v>441</v>
      </c>
      <c r="G1453" s="271"/>
      <c r="H1453" s="274">
        <v>38.079999999999998</v>
      </c>
      <c r="I1453" s="275"/>
      <c r="J1453" s="271"/>
      <c r="K1453" s="271"/>
      <c r="L1453" s="276"/>
      <c r="M1453" s="277"/>
      <c r="N1453" s="278"/>
      <c r="O1453" s="278"/>
      <c r="P1453" s="278"/>
      <c r="Q1453" s="278"/>
      <c r="R1453" s="278"/>
      <c r="S1453" s="278"/>
      <c r="T1453" s="279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80" t="s">
        <v>438</v>
      </c>
      <c r="AU1453" s="280" t="s">
        <v>78</v>
      </c>
      <c r="AV1453" s="15" t="s">
        <v>166</v>
      </c>
      <c r="AW1453" s="15" t="s">
        <v>31</v>
      </c>
      <c r="AX1453" s="15" t="s">
        <v>69</v>
      </c>
      <c r="AY1453" s="280" t="s">
        <v>149</v>
      </c>
    </row>
    <row r="1454" s="14" customFormat="1">
      <c r="A1454" s="14"/>
      <c r="B1454" s="259"/>
      <c r="C1454" s="260"/>
      <c r="D1454" s="227" t="s">
        <v>438</v>
      </c>
      <c r="E1454" s="261" t="s">
        <v>19</v>
      </c>
      <c r="F1454" s="262" t="s">
        <v>1908</v>
      </c>
      <c r="G1454" s="260"/>
      <c r="H1454" s="263">
        <v>19.039999999999999</v>
      </c>
      <c r="I1454" s="264"/>
      <c r="J1454" s="260"/>
      <c r="K1454" s="260"/>
      <c r="L1454" s="265"/>
      <c r="M1454" s="266"/>
      <c r="N1454" s="267"/>
      <c r="O1454" s="267"/>
      <c r="P1454" s="267"/>
      <c r="Q1454" s="267"/>
      <c r="R1454" s="267"/>
      <c r="S1454" s="267"/>
      <c r="T1454" s="268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69" t="s">
        <v>438</v>
      </c>
      <c r="AU1454" s="269" t="s">
        <v>78</v>
      </c>
      <c r="AV1454" s="14" t="s">
        <v>78</v>
      </c>
      <c r="AW1454" s="14" t="s">
        <v>31</v>
      </c>
      <c r="AX1454" s="14" t="s">
        <v>69</v>
      </c>
      <c r="AY1454" s="269" t="s">
        <v>149</v>
      </c>
    </row>
    <row r="1455" s="15" customFormat="1">
      <c r="A1455" s="15"/>
      <c r="B1455" s="270"/>
      <c r="C1455" s="271"/>
      <c r="D1455" s="227" t="s">
        <v>438</v>
      </c>
      <c r="E1455" s="272" t="s">
        <v>19</v>
      </c>
      <c r="F1455" s="273" t="s">
        <v>441</v>
      </c>
      <c r="G1455" s="271"/>
      <c r="H1455" s="274">
        <v>19.039999999999999</v>
      </c>
      <c r="I1455" s="275"/>
      <c r="J1455" s="271"/>
      <c r="K1455" s="271"/>
      <c r="L1455" s="276"/>
      <c r="M1455" s="277"/>
      <c r="N1455" s="278"/>
      <c r="O1455" s="278"/>
      <c r="P1455" s="278"/>
      <c r="Q1455" s="278"/>
      <c r="R1455" s="278"/>
      <c r="S1455" s="278"/>
      <c r="T1455" s="279"/>
      <c r="U1455" s="15"/>
      <c r="V1455" s="15"/>
      <c r="W1455" s="15"/>
      <c r="X1455" s="15"/>
      <c r="Y1455" s="15"/>
      <c r="Z1455" s="15"/>
      <c r="AA1455" s="15"/>
      <c r="AB1455" s="15"/>
      <c r="AC1455" s="15"/>
      <c r="AD1455" s="15"/>
      <c r="AE1455" s="15"/>
      <c r="AT1455" s="280" t="s">
        <v>438</v>
      </c>
      <c r="AU1455" s="280" t="s">
        <v>78</v>
      </c>
      <c r="AV1455" s="15" t="s">
        <v>166</v>
      </c>
      <c r="AW1455" s="15" t="s">
        <v>31</v>
      </c>
      <c r="AX1455" s="15" t="s">
        <v>69</v>
      </c>
      <c r="AY1455" s="280" t="s">
        <v>149</v>
      </c>
    </row>
    <row r="1456" s="14" customFormat="1">
      <c r="A1456" s="14"/>
      <c r="B1456" s="259"/>
      <c r="C1456" s="260"/>
      <c r="D1456" s="227" t="s">
        <v>438</v>
      </c>
      <c r="E1456" s="261" t="s">
        <v>19</v>
      </c>
      <c r="F1456" s="262" t="s">
        <v>1909</v>
      </c>
      <c r="G1456" s="260"/>
      <c r="H1456" s="263">
        <v>42.840000000000003</v>
      </c>
      <c r="I1456" s="264"/>
      <c r="J1456" s="260"/>
      <c r="K1456" s="260"/>
      <c r="L1456" s="265"/>
      <c r="M1456" s="266"/>
      <c r="N1456" s="267"/>
      <c r="O1456" s="267"/>
      <c r="P1456" s="267"/>
      <c r="Q1456" s="267"/>
      <c r="R1456" s="267"/>
      <c r="S1456" s="267"/>
      <c r="T1456" s="268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69" t="s">
        <v>438</v>
      </c>
      <c r="AU1456" s="269" t="s">
        <v>78</v>
      </c>
      <c r="AV1456" s="14" t="s">
        <v>78</v>
      </c>
      <c r="AW1456" s="14" t="s">
        <v>31</v>
      </c>
      <c r="AX1456" s="14" t="s">
        <v>69</v>
      </c>
      <c r="AY1456" s="269" t="s">
        <v>149</v>
      </c>
    </row>
    <row r="1457" s="15" customFormat="1">
      <c r="A1457" s="15"/>
      <c r="B1457" s="270"/>
      <c r="C1457" s="271"/>
      <c r="D1457" s="227" t="s">
        <v>438</v>
      </c>
      <c r="E1457" s="272" t="s">
        <v>19</v>
      </c>
      <c r="F1457" s="273" t="s">
        <v>441</v>
      </c>
      <c r="G1457" s="271"/>
      <c r="H1457" s="274">
        <v>42.840000000000003</v>
      </c>
      <c r="I1457" s="275"/>
      <c r="J1457" s="271"/>
      <c r="K1457" s="271"/>
      <c r="L1457" s="276"/>
      <c r="M1457" s="277"/>
      <c r="N1457" s="278"/>
      <c r="O1457" s="278"/>
      <c r="P1457" s="278"/>
      <c r="Q1457" s="278"/>
      <c r="R1457" s="278"/>
      <c r="S1457" s="278"/>
      <c r="T1457" s="279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80" t="s">
        <v>438</v>
      </c>
      <c r="AU1457" s="280" t="s">
        <v>78</v>
      </c>
      <c r="AV1457" s="15" t="s">
        <v>166</v>
      </c>
      <c r="AW1457" s="15" t="s">
        <v>31</v>
      </c>
      <c r="AX1457" s="15" t="s">
        <v>69</v>
      </c>
      <c r="AY1457" s="280" t="s">
        <v>149</v>
      </c>
    </row>
    <row r="1458" s="14" customFormat="1">
      <c r="A1458" s="14"/>
      <c r="B1458" s="259"/>
      <c r="C1458" s="260"/>
      <c r="D1458" s="227" t="s">
        <v>438</v>
      </c>
      <c r="E1458" s="261" t="s">
        <v>19</v>
      </c>
      <c r="F1458" s="262" t="s">
        <v>1910</v>
      </c>
      <c r="G1458" s="260"/>
      <c r="H1458" s="263">
        <v>11.199999999999999</v>
      </c>
      <c r="I1458" s="264"/>
      <c r="J1458" s="260"/>
      <c r="K1458" s="260"/>
      <c r="L1458" s="265"/>
      <c r="M1458" s="266"/>
      <c r="N1458" s="267"/>
      <c r="O1458" s="267"/>
      <c r="P1458" s="267"/>
      <c r="Q1458" s="267"/>
      <c r="R1458" s="267"/>
      <c r="S1458" s="267"/>
      <c r="T1458" s="268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69" t="s">
        <v>438</v>
      </c>
      <c r="AU1458" s="269" t="s">
        <v>78</v>
      </c>
      <c r="AV1458" s="14" t="s">
        <v>78</v>
      </c>
      <c r="AW1458" s="14" t="s">
        <v>31</v>
      </c>
      <c r="AX1458" s="14" t="s">
        <v>69</v>
      </c>
      <c r="AY1458" s="269" t="s">
        <v>149</v>
      </c>
    </row>
    <row r="1459" s="15" customFormat="1">
      <c r="A1459" s="15"/>
      <c r="B1459" s="270"/>
      <c r="C1459" s="271"/>
      <c r="D1459" s="227" t="s">
        <v>438</v>
      </c>
      <c r="E1459" s="272" t="s">
        <v>19</v>
      </c>
      <c r="F1459" s="273" t="s">
        <v>441</v>
      </c>
      <c r="G1459" s="271"/>
      <c r="H1459" s="274">
        <v>11.199999999999999</v>
      </c>
      <c r="I1459" s="275"/>
      <c r="J1459" s="271"/>
      <c r="K1459" s="271"/>
      <c r="L1459" s="276"/>
      <c r="M1459" s="277"/>
      <c r="N1459" s="278"/>
      <c r="O1459" s="278"/>
      <c r="P1459" s="278"/>
      <c r="Q1459" s="278"/>
      <c r="R1459" s="278"/>
      <c r="S1459" s="278"/>
      <c r="T1459" s="279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15"/>
      <c r="AT1459" s="280" t="s">
        <v>438</v>
      </c>
      <c r="AU1459" s="280" t="s">
        <v>78</v>
      </c>
      <c r="AV1459" s="15" t="s">
        <v>166</v>
      </c>
      <c r="AW1459" s="15" t="s">
        <v>31</v>
      </c>
      <c r="AX1459" s="15" t="s">
        <v>69</v>
      </c>
      <c r="AY1459" s="280" t="s">
        <v>149</v>
      </c>
    </row>
    <row r="1460" s="16" customFormat="1">
      <c r="A1460" s="16"/>
      <c r="B1460" s="281"/>
      <c r="C1460" s="282"/>
      <c r="D1460" s="227" t="s">
        <v>438</v>
      </c>
      <c r="E1460" s="283" t="s">
        <v>19</v>
      </c>
      <c r="F1460" s="284" t="s">
        <v>446</v>
      </c>
      <c r="G1460" s="282"/>
      <c r="H1460" s="285">
        <v>379.27199999999999</v>
      </c>
      <c r="I1460" s="286"/>
      <c r="J1460" s="282"/>
      <c r="K1460" s="282"/>
      <c r="L1460" s="287"/>
      <c r="M1460" s="288"/>
      <c r="N1460" s="289"/>
      <c r="O1460" s="289"/>
      <c r="P1460" s="289"/>
      <c r="Q1460" s="289"/>
      <c r="R1460" s="289"/>
      <c r="S1460" s="289"/>
      <c r="T1460" s="290"/>
      <c r="U1460" s="16"/>
      <c r="V1460" s="16"/>
      <c r="W1460" s="16"/>
      <c r="X1460" s="16"/>
      <c r="Y1460" s="16"/>
      <c r="Z1460" s="16"/>
      <c r="AA1460" s="16"/>
      <c r="AB1460" s="16"/>
      <c r="AC1460" s="16"/>
      <c r="AD1460" s="16"/>
      <c r="AE1460" s="16"/>
      <c r="AT1460" s="291" t="s">
        <v>438</v>
      </c>
      <c r="AU1460" s="291" t="s">
        <v>78</v>
      </c>
      <c r="AV1460" s="16" t="s">
        <v>156</v>
      </c>
      <c r="AW1460" s="16" t="s">
        <v>31</v>
      </c>
      <c r="AX1460" s="16" t="s">
        <v>69</v>
      </c>
      <c r="AY1460" s="291" t="s">
        <v>149</v>
      </c>
    </row>
    <row r="1461" s="14" customFormat="1">
      <c r="A1461" s="14"/>
      <c r="B1461" s="259"/>
      <c r="C1461" s="260"/>
      <c r="D1461" s="227" t="s">
        <v>438</v>
      </c>
      <c r="E1461" s="261" t="s">
        <v>19</v>
      </c>
      <c r="F1461" s="262" t="s">
        <v>1918</v>
      </c>
      <c r="G1461" s="260"/>
      <c r="H1461" s="263">
        <v>265.49000000000001</v>
      </c>
      <c r="I1461" s="264"/>
      <c r="J1461" s="260"/>
      <c r="K1461" s="260"/>
      <c r="L1461" s="265"/>
      <c r="M1461" s="266"/>
      <c r="N1461" s="267"/>
      <c r="O1461" s="267"/>
      <c r="P1461" s="267"/>
      <c r="Q1461" s="267"/>
      <c r="R1461" s="267"/>
      <c r="S1461" s="267"/>
      <c r="T1461" s="268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69" t="s">
        <v>438</v>
      </c>
      <c r="AU1461" s="269" t="s">
        <v>78</v>
      </c>
      <c r="AV1461" s="14" t="s">
        <v>78</v>
      </c>
      <c r="AW1461" s="14" t="s">
        <v>31</v>
      </c>
      <c r="AX1461" s="14" t="s">
        <v>76</v>
      </c>
      <c r="AY1461" s="269" t="s">
        <v>149</v>
      </c>
    </row>
    <row r="1462" s="2" customFormat="1" ht="24.15" customHeight="1">
      <c r="A1462" s="40"/>
      <c r="B1462" s="41"/>
      <c r="C1462" s="214" t="s">
        <v>1919</v>
      </c>
      <c r="D1462" s="214" t="s">
        <v>151</v>
      </c>
      <c r="E1462" s="215" t="s">
        <v>1920</v>
      </c>
      <c r="F1462" s="216" t="s">
        <v>1921</v>
      </c>
      <c r="G1462" s="217" t="s">
        <v>320</v>
      </c>
      <c r="H1462" s="218">
        <v>62</v>
      </c>
      <c r="I1462" s="219"/>
      <c r="J1462" s="220">
        <f>ROUND(I1462*H1462,2)</f>
        <v>0</v>
      </c>
      <c r="K1462" s="216" t="s">
        <v>161</v>
      </c>
      <c r="L1462" s="46"/>
      <c r="M1462" s="221" t="s">
        <v>19</v>
      </c>
      <c r="N1462" s="222" t="s">
        <v>40</v>
      </c>
      <c r="O1462" s="86"/>
      <c r="P1462" s="223">
        <f>O1462*H1462</f>
        <v>0</v>
      </c>
      <c r="Q1462" s="223">
        <v>0.00017000000000000001</v>
      </c>
      <c r="R1462" s="223">
        <f>Q1462*H1462</f>
        <v>0.010540000000000001</v>
      </c>
      <c r="S1462" s="223">
        <v>0</v>
      </c>
      <c r="T1462" s="224">
        <f>S1462*H1462</f>
        <v>0</v>
      </c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R1462" s="225" t="s">
        <v>286</v>
      </c>
      <c r="AT1462" s="225" t="s">
        <v>151</v>
      </c>
      <c r="AU1462" s="225" t="s">
        <v>78</v>
      </c>
      <c r="AY1462" s="19" t="s">
        <v>149</v>
      </c>
      <c r="BE1462" s="226">
        <f>IF(N1462="základní",J1462,0)</f>
        <v>0</v>
      </c>
      <c r="BF1462" s="226">
        <f>IF(N1462="snížená",J1462,0)</f>
        <v>0</v>
      </c>
      <c r="BG1462" s="226">
        <f>IF(N1462="zákl. přenesená",J1462,0)</f>
        <v>0</v>
      </c>
      <c r="BH1462" s="226">
        <f>IF(N1462="sníž. přenesená",J1462,0)</f>
        <v>0</v>
      </c>
      <c r="BI1462" s="226">
        <f>IF(N1462="nulová",J1462,0)</f>
        <v>0</v>
      </c>
      <c r="BJ1462" s="19" t="s">
        <v>76</v>
      </c>
      <c r="BK1462" s="226">
        <f>ROUND(I1462*H1462,2)</f>
        <v>0</v>
      </c>
      <c r="BL1462" s="19" t="s">
        <v>286</v>
      </c>
      <c r="BM1462" s="225" t="s">
        <v>1922</v>
      </c>
    </row>
    <row r="1463" s="2" customFormat="1">
      <c r="A1463" s="40"/>
      <c r="B1463" s="41"/>
      <c r="C1463" s="42"/>
      <c r="D1463" s="227" t="s">
        <v>158</v>
      </c>
      <c r="E1463" s="42"/>
      <c r="F1463" s="228" t="s">
        <v>1923</v>
      </c>
      <c r="G1463" s="42"/>
      <c r="H1463" s="42"/>
      <c r="I1463" s="229"/>
      <c r="J1463" s="42"/>
      <c r="K1463" s="42"/>
      <c r="L1463" s="46"/>
      <c r="M1463" s="230"/>
      <c r="N1463" s="231"/>
      <c r="O1463" s="86"/>
      <c r="P1463" s="86"/>
      <c r="Q1463" s="86"/>
      <c r="R1463" s="86"/>
      <c r="S1463" s="86"/>
      <c r="T1463" s="87"/>
      <c r="U1463" s="40"/>
      <c r="V1463" s="40"/>
      <c r="W1463" s="40"/>
      <c r="X1463" s="40"/>
      <c r="Y1463" s="40"/>
      <c r="Z1463" s="40"/>
      <c r="AA1463" s="40"/>
      <c r="AB1463" s="40"/>
      <c r="AC1463" s="40"/>
      <c r="AD1463" s="40"/>
      <c r="AE1463" s="40"/>
      <c r="AT1463" s="19" t="s">
        <v>158</v>
      </c>
      <c r="AU1463" s="19" t="s">
        <v>78</v>
      </c>
    </row>
    <row r="1464" s="2" customFormat="1">
      <c r="A1464" s="40"/>
      <c r="B1464" s="41"/>
      <c r="C1464" s="42"/>
      <c r="D1464" s="232" t="s">
        <v>164</v>
      </c>
      <c r="E1464" s="42"/>
      <c r="F1464" s="233" t="s">
        <v>1924</v>
      </c>
      <c r="G1464" s="42"/>
      <c r="H1464" s="42"/>
      <c r="I1464" s="229"/>
      <c r="J1464" s="42"/>
      <c r="K1464" s="42"/>
      <c r="L1464" s="46"/>
      <c r="M1464" s="230"/>
      <c r="N1464" s="231"/>
      <c r="O1464" s="86"/>
      <c r="P1464" s="86"/>
      <c r="Q1464" s="86"/>
      <c r="R1464" s="86"/>
      <c r="S1464" s="86"/>
      <c r="T1464" s="87"/>
      <c r="U1464" s="40"/>
      <c r="V1464" s="40"/>
      <c r="W1464" s="40"/>
      <c r="X1464" s="40"/>
      <c r="Y1464" s="40"/>
      <c r="Z1464" s="40"/>
      <c r="AA1464" s="40"/>
      <c r="AB1464" s="40"/>
      <c r="AC1464" s="40"/>
      <c r="AD1464" s="40"/>
      <c r="AE1464" s="40"/>
      <c r="AT1464" s="19" t="s">
        <v>164</v>
      </c>
      <c r="AU1464" s="19" t="s">
        <v>78</v>
      </c>
    </row>
    <row r="1465" s="14" customFormat="1">
      <c r="A1465" s="14"/>
      <c r="B1465" s="259"/>
      <c r="C1465" s="260"/>
      <c r="D1465" s="227" t="s">
        <v>438</v>
      </c>
      <c r="E1465" s="261" t="s">
        <v>19</v>
      </c>
      <c r="F1465" s="262" t="s">
        <v>1331</v>
      </c>
      <c r="G1465" s="260"/>
      <c r="H1465" s="263">
        <v>62</v>
      </c>
      <c r="I1465" s="264"/>
      <c r="J1465" s="260"/>
      <c r="K1465" s="260"/>
      <c r="L1465" s="265"/>
      <c r="M1465" s="266"/>
      <c r="N1465" s="267"/>
      <c r="O1465" s="267"/>
      <c r="P1465" s="267"/>
      <c r="Q1465" s="267"/>
      <c r="R1465" s="267"/>
      <c r="S1465" s="267"/>
      <c r="T1465" s="268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69" t="s">
        <v>438</v>
      </c>
      <c r="AU1465" s="269" t="s">
        <v>78</v>
      </c>
      <c r="AV1465" s="14" t="s">
        <v>78</v>
      </c>
      <c r="AW1465" s="14" t="s">
        <v>31</v>
      </c>
      <c r="AX1465" s="14" t="s">
        <v>69</v>
      </c>
      <c r="AY1465" s="269" t="s">
        <v>149</v>
      </c>
    </row>
    <row r="1466" s="15" customFormat="1">
      <c r="A1466" s="15"/>
      <c r="B1466" s="270"/>
      <c r="C1466" s="271"/>
      <c r="D1466" s="227" t="s">
        <v>438</v>
      </c>
      <c r="E1466" s="272" t="s">
        <v>19</v>
      </c>
      <c r="F1466" s="273" t="s">
        <v>441</v>
      </c>
      <c r="G1466" s="271"/>
      <c r="H1466" s="274">
        <v>62</v>
      </c>
      <c r="I1466" s="275"/>
      <c r="J1466" s="271"/>
      <c r="K1466" s="271"/>
      <c r="L1466" s="276"/>
      <c r="M1466" s="277"/>
      <c r="N1466" s="278"/>
      <c r="O1466" s="278"/>
      <c r="P1466" s="278"/>
      <c r="Q1466" s="278"/>
      <c r="R1466" s="278"/>
      <c r="S1466" s="278"/>
      <c r="T1466" s="279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80" t="s">
        <v>438</v>
      </c>
      <c r="AU1466" s="280" t="s">
        <v>78</v>
      </c>
      <c r="AV1466" s="15" t="s">
        <v>166</v>
      </c>
      <c r="AW1466" s="15" t="s">
        <v>31</v>
      </c>
      <c r="AX1466" s="15" t="s">
        <v>76</v>
      </c>
      <c r="AY1466" s="280" t="s">
        <v>149</v>
      </c>
    </row>
    <row r="1467" s="2" customFormat="1" ht="24.15" customHeight="1">
      <c r="A1467" s="40"/>
      <c r="B1467" s="41"/>
      <c r="C1467" s="214" t="s">
        <v>1925</v>
      </c>
      <c r="D1467" s="214" t="s">
        <v>151</v>
      </c>
      <c r="E1467" s="215" t="s">
        <v>1926</v>
      </c>
      <c r="F1467" s="216" t="s">
        <v>1927</v>
      </c>
      <c r="G1467" s="217" t="s">
        <v>320</v>
      </c>
      <c r="H1467" s="218">
        <v>62</v>
      </c>
      <c r="I1467" s="219"/>
      <c r="J1467" s="220">
        <f>ROUND(I1467*H1467,2)</f>
        <v>0</v>
      </c>
      <c r="K1467" s="216" t="s">
        <v>161</v>
      </c>
      <c r="L1467" s="46"/>
      <c r="M1467" s="221" t="s">
        <v>19</v>
      </c>
      <c r="N1467" s="222" t="s">
        <v>40</v>
      </c>
      <c r="O1467" s="86"/>
      <c r="P1467" s="223">
        <f>O1467*H1467</f>
        <v>0</v>
      </c>
      <c r="Q1467" s="223">
        <v>0.00017000000000000001</v>
      </c>
      <c r="R1467" s="223">
        <f>Q1467*H1467</f>
        <v>0.010540000000000001</v>
      </c>
      <c r="S1467" s="223">
        <v>0</v>
      </c>
      <c r="T1467" s="224">
        <f>S1467*H1467</f>
        <v>0</v>
      </c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R1467" s="225" t="s">
        <v>286</v>
      </c>
      <c r="AT1467" s="225" t="s">
        <v>151</v>
      </c>
      <c r="AU1467" s="225" t="s">
        <v>78</v>
      </c>
      <c r="AY1467" s="19" t="s">
        <v>149</v>
      </c>
      <c r="BE1467" s="226">
        <f>IF(N1467="základní",J1467,0)</f>
        <v>0</v>
      </c>
      <c r="BF1467" s="226">
        <f>IF(N1467="snížená",J1467,0)</f>
        <v>0</v>
      </c>
      <c r="BG1467" s="226">
        <f>IF(N1467="zákl. přenesená",J1467,0)</f>
        <v>0</v>
      </c>
      <c r="BH1467" s="226">
        <f>IF(N1467="sníž. přenesená",J1467,0)</f>
        <v>0</v>
      </c>
      <c r="BI1467" s="226">
        <f>IF(N1467="nulová",J1467,0)</f>
        <v>0</v>
      </c>
      <c r="BJ1467" s="19" t="s">
        <v>76</v>
      </c>
      <c r="BK1467" s="226">
        <f>ROUND(I1467*H1467,2)</f>
        <v>0</v>
      </c>
      <c r="BL1467" s="19" t="s">
        <v>286</v>
      </c>
      <c r="BM1467" s="225" t="s">
        <v>1928</v>
      </c>
    </row>
    <row r="1468" s="2" customFormat="1">
      <c r="A1468" s="40"/>
      <c r="B1468" s="41"/>
      <c r="C1468" s="42"/>
      <c r="D1468" s="227" t="s">
        <v>158</v>
      </c>
      <c r="E1468" s="42"/>
      <c r="F1468" s="228" t="s">
        <v>1929</v>
      </c>
      <c r="G1468" s="42"/>
      <c r="H1468" s="42"/>
      <c r="I1468" s="229"/>
      <c r="J1468" s="42"/>
      <c r="K1468" s="42"/>
      <c r="L1468" s="46"/>
      <c r="M1468" s="230"/>
      <c r="N1468" s="231"/>
      <c r="O1468" s="86"/>
      <c r="P1468" s="86"/>
      <c r="Q1468" s="86"/>
      <c r="R1468" s="86"/>
      <c r="S1468" s="86"/>
      <c r="T1468" s="87"/>
      <c r="U1468" s="40"/>
      <c r="V1468" s="40"/>
      <c r="W1468" s="40"/>
      <c r="X1468" s="40"/>
      <c r="Y1468" s="40"/>
      <c r="Z1468" s="40"/>
      <c r="AA1468" s="40"/>
      <c r="AB1468" s="40"/>
      <c r="AC1468" s="40"/>
      <c r="AD1468" s="40"/>
      <c r="AE1468" s="40"/>
      <c r="AT1468" s="19" t="s">
        <v>158</v>
      </c>
      <c r="AU1468" s="19" t="s">
        <v>78</v>
      </c>
    </row>
    <row r="1469" s="2" customFormat="1">
      <c r="A1469" s="40"/>
      <c r="B1469" s="41"/>
      <c r="C1469" s="42"/>
      <c r="D1469" s="232" t="s">
        <v>164</v>
      </c>
      <c r="E1469" s="42"/>
      <c r="F1469" s="233" t="s">
        <v>1930</v>
      </c>
      <c r="G1469" s="42"/>
      <c r="H1469" s="42"/>
      <c r="I1469" s="229"/>
      <c r="J1469" s="42"/>
      <c r="K1469" s="42"/>
      <c r="L1469" s="46"/>
      <c r="M1469" s="230"/>
      <c r="N1469" s="231"/>
      <c r="O1469" s="86"/>
      <c r="P1469" s="86"/>
      <c r="Q1469" s="86"/>
      <c r="R1469" s="86"/>
      <c r="S1469" s="86"/>
      <c r="T1469" s="87"/>
      <c r="U1469" s="40"/>
      <c r="V1469" s="40"/>
      <c r="W1469" s="40"/>
      <c r="X1469" s="40"/>
      <c r="Y1469" s="40"/>
      <c r="Z1469" s="40"/>
      <c r="AA1469" s="40"/>
      <c r="AB1469" s="40"/>
      <c r="AC1469" s="40"/>
      <c r="AD1469" s="40"/>
      <c r="AE1469" s="40"/>
      <c r="AT1469" s="19" t="s">
        <v>164</v>
      </c>
      <c r="AU1469" s="19" t="s">
        <v>78</v>
      </c>
    </row>
    <row r="1470" s="14" customFormat="1">
      <c r="A1470" s="14"/>
      <c r="B1470" s="259"/>
      <c r="C1470" s="260"/>
      <c r="D1470" s="227" t="s">
        <v>438</v>
      </c>
      <c r="E1470" s="261" t="s">
        <v>19</v>
      </c>
      <c r="F1470" s="262" t="s">
        <v>1331</v>
      </c>
      <c r="G1470" s="260"/>
      <c r="H1470" s="263">
        <v>62</v>
      </c>
      <c r="I1470" s="264"/>
      <c r="J1470" s="260"/>
      <c r="K1470" s="260"/>
      <c r="L1470" s="265"/>
      <c r="M1470" s="266"/>
      <c r="N1470" s="267"/>
      <c r="O1470" s="267"/>
      <c r="P1470" s="267"/>
      <c r="Q1470" s="267"/>
      <c r="R1470" s="267"/>
      <c r="S1470" s="267"/>
      <c r="T1470" s="268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69" t="s">
        <v>438</v>
      </c>
      <c r="AU1470" s="269" t="s">
        <v>78</v>
      </c>
      <c r="AV1470" s="14" t="s">
        <v>78</v>
      </c>
      <c r="AW1470" s="14" t="s">
        <v>31</v>
      </c>
      <c r="AX1470" s="14" t="s">
        <v>69</v>
      </c>
      <c r="AY1470" s="269" t="s">
        <v>149</v>
      </c>
    </row>
    <row r="1471" s="15" customFormat="1">
      <c r="A1471" s="15"/>
      <c r="B1471" s="270"/>
      <c r="C1471" s="271"/>
      <c r="D1471" s="227" t="s">
        <v>438</v>
      </c>
      <c r="E1471" s="272" t="s">
        <v>19</v>
      </c>
      <c r="F1471" s="273" t="s">
        <v>441</v>
      </c>
      <c r="G1471" s="271"/>
      <c r="H1471" s="274">
        <v>62</v>
      </c>
      <c r="I1471" s="275"/>
      <c r="J1471" s="271"/>
      <c r="K1471" s="271"/>
      <c r="L1471" s="276"/>
      <c r="M1471" s="277"/>
      <c r="N1471" s="278"/>
      <c r="O1471" s="278"/>
      <c r="P1471" s="278"/>
      <c r="Q1471" s="278"/>
      <c r="R1471" s="278"/>
      <c r="S1471" s="278"/>
      <c r="T1471" s="279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15"/>
      <c r="AT1471" s="280" t="s">
        <v>438</v>
      </c>
      <c r="AU1471" s="280" t="s">
        <v>78</v>
      </c>
      <c r="AV1471" s="15" t="s">
        <v>166</v>
      </c>
      <c r="AW1471" s="15" t="s">
        <v>31</v>
      </c>
      <c r="AX1471" s="15" t="s">
        <v>76</v>
      </c>
      <c r="AY1471" s="280" t="s">
        <v>149</v>
      </c>
    </row>
    <row r="1472" s="2" customFormat="1" ht="24.15" customHeight="1">
      <c r="A1472" s="40"/>
      <c r="B1472" s="41"/>
      <c r="C1472" s="214" t="s">
        <v>1931</v>
      </c>
      <c r="D1472" s="214" t="s">
        <v>151</v>
      </c>
      <c r="E1472" s="215" t="s">
        <v>1932</v>
      </c>
      <c r="F1472" s="216" t="s">
        <v>1933</v>
      </c>
      <c r="G1472" s="217" t="s">
        <v>320</v>
      </c>
      <c r="H1472" s="218">
        <v>62</v>
      </c>
      <c r="I1472" s="219"/>
      <c r="J1472" s="220">
        <f>ROUND(I1472*H1472,2)</f>
        <v>0</v>
      </c>
      <c r="K1472" s="216" t="s">
        <v>161</v>
      </c>
      <c r="L1472" s="46"/>
      <c r="M1472" s="221" t="s">
        <v>19</v>
      </c>
      <c r="N1472" s="222" t="s">
        <v>40</v>
      </c>
      <c r="O1472" s="86"/>
      <c r="P1472" s="223">
        <f>O1472*H1472</f>
        <v>0</v>
      </c>
      <c r="Q1472" s="223">
        <v>0.00033</v>
      </c>
      <c r="R1472" s="223">
        <f>Q1472*H1472</f>
        <v>0.020459999999999999</v>
      </c>
      <c r="S1472" s="223">
        <v>0</v>
      </c>
      <c r="T1472" s="224">
        <f>S1472*H1472</f>
        <v>0</v>
      </c>
      <c r="U1472" s="40"/>
      <c r="V1472" s="40"/>
      <c r="W1472" s="40"/>
      <c r="X1472" s="40"/>
      <c r="Y1472" s="40"/>
      <c r="Z1472" s="40"/>
      <c r="AA1472" s="40"/>
      <c r="AB1472" s="40"/>
      <c r="AC1472" s="40"/>
      <c r="AD1472" s="40"/>
      <c r="AE1472" s="40"/>
      <c r="AR1472" s="225" t="s">
        <v>286</v>
      </c>
      <c r="AT1472" s="225" t="s">
        <v>151</v>
      </c>
      <c r="AU1472" s="225" t="s">
        <v>78</v>
      </c>
      <c r="AY1472" s="19" t="s">
        <v>149</v>
      </c>
      <c r="BE1472" s="226">
        <f>IF(N1472="základní",J1472,0)</f>
        <v>0</v>
      </c>
      <c r="BF1472" s="226">
        <f>IF(N1472="snížená",J1472,0)</f>
        <v>0</v>
      </c>
      <c r="BG1472" s="226">
        <f>IF(N1472="zákl. přenesená",J1472,0)</f>
        <v>0</v>
      </c>
      <c r="BH1472" s="226">
        <f>IF(N1472="sníž. přenesená",J1472,0)</f>
        <v>0</v>
      </c>
      <c r="BI1472" s="226">
        <f>IF(N1472="nulová",J1472,0)</f>
        <v>0</v>
      </c>
      <c r="BJ1472" s="19" t="s">
        <v>76</v>
      </c>
      <c r="BK1472" s="226">
        <f>ROUND(I1472*H1472,2)</f>
        <v>0</v>
      </c>
      <c r="BL1472" s="19" t="s">
        <v>286</v>
      </c>
      <c r="BM1472" s="225" t="s">
        <v>1934</v>
      </c>
    </row>
    <row r="1473" s="2" customFormat="1">
      <c r="A1473" s="40"/>
      <c r="B1473" s="41"/>
      <c r="C1473" s="42"/>
      <c r="D1473" s="227" t="s">
        <v>158</v>
      </c>
      <c r="E1473" s="42"/>
      <c r="F1473" s="228" t="s">
        <v>1935</v>
      </c>
      <c r="G1473" s="42"/>
      <c r="H1473" s="42"/>
      <c r="I1473" s="229"/>
      <c r="J1473" s="42"/>
      <c r="K1473" s="42"/>
      <c r="L1473" s="46"/>
      <c r="M1473" s="230"/>
      <c r="N1473" s="231"/>
      <c r="O1473" s="86"/>
      <c r="P1473" s="86"/>
      <c r="Q1473" s="86"/>
      <c r="R1473" s="86"/>
      <c r="S1473" s="86"/>
      <c r="T1473" s="87"/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T1473" s="19" t="s">
        <v>158</v>
      </c>
      <c r="AU1473" s="19" t="s">
        <v>78</v>
      </c>
    </row>
    <row r="1474" s="2" customFormat="1">
      <c r="A1474" s="40"/>
      <c r="B1474" s="41"/>
      <c r="C1474" s="42"/>
      <c r="D1474" s="232" t="s">
        <v>164</v>
      </c>
      <c r="E1474" s="42"/>
      <c r="F1474" s="233" t="s">
        <v>1936</v>
      </c>
      <c r="G1474" s="42"/>
      <c r="H1474" s="42"/>
      <c r="I1474" s="229"/>
      <c r="J1474" s="42"/>
      <c r="K1474" s="42"/>
      <c r="L1474" s="46"/>
      <c r="M1474" s="230"/>
      <c r="N1474" s="231"/>
      <c r="O1474" s="86"/>
      <c r="P1474" s="86"/>
      <c r="Q1474" s="86"/>
      <c r="R1474" s="86"/>
      <c r="S1474" s="86"/>
      <c r="T1474" s="87"/>
      <c r="U1474" s="40"/>
      <c r="V1474" s="40"/>
      <c r="W1474" s="40"/>
      <c r="X1474" s="40"/>
      <c r="Y1474" s="40"/>
      <c r="Z1474" s="40"/>
      <c r="AA1474" s="40"/>
      <c r="AB1474" s="40"/>
      <c r="AC1474" s="40"/>
      <c r="AD1474" s="40"/>
      <c r="AE1474" s="40"/>
      <c r="AT1474" s="19" t="s">
        <v>164</v>
      </c>
      <c r="AU1474" s="19" t="s">
        <v>78</v>
      </c>
    </row>
    <row r="1475" s="14" customFormat="1">
      <c r="A1475" s="14"/>
      <c r="B1475" s="259"/>
      <c r="C1475" s="260"/>
      <c r="D1475" s="227" t="s">
        <v>438</v>
      </c>
      <c r="E1475" s="261" t="s">
        <v>19</v>
      </c>
      <c r="F1475" s="262" t="s">
        <v>1331</v>
      </c>
      <c r="G1475" s="260"/>
      <c r="H1475" s="263">
        <v>62</v>
      </c>
      <c r="I1475" s="264"/>
      <c r="J1475" s="260"/>
      <c r="K1475" s="260"/>
      <c r="L1475" s="265"/>
      <c r="M1475" s="266"/>
      <c r="N1475" s="267"/>
      <c r="O1475" s="267"/>
      <c r="P1475" s="267"/>
      <c r="Q1475" s="267"/>
      <c r="R1475" s="267"/>
      <c r="S1475" s="267"/>
      <c r="T1475" s="268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69" t="s">
        <v>438</v>
      </c>
      <c r="AU1475" s="269" t="s">
        <v>78</v>
      </c>
      <c r="AV1475" s="14" t="s">
        <v>78</v>
      </c>
      <c r="AW1475" s="14" t="s">
        <v>31</v>
      </c>
      <c r="AX1475" s="14" t="s">
        <v>69</v>
      </c>
      <c r="AY1475" s="269" t="s">
        <v>149</v>
      </c>
    </row>
    <row r="1476" s="15" customFormat="1">
      <c r="A1476" s="15"/>
      <c r="B1476" s="270"/>
      <c r="C1476" s="271"/>
      <c r="D1476" s="227" t="s">
        <v>438</v>
      </c>
      <c r="E1476" s="272" t="s">
        <v>19</v>
      </c>
      <c r="F1476" s="273" t="s">
        <v>441</v>
      </c>
      <c r="G1476" s="271"/>
      <c r="H1476" s="274">
        <v>62</v>
      </c>
      <c r="I1476" s="275"/>
      <c r="J1476" s="271"/>
      <c r="K1476" s="271"/>
      <c r="L1476" s="276"/>
      <c r="M1476" s="277"/>
      <c r="N1476" s="278"/>
      <c r="O1476" s="278"/>
      <c r="P1476" s="278"/>
      <c r="Q1476" s="278"/>
      <c r="R1476" s="278"/>
      <c r="S1476" s="278"/>
      <c r="T1476" s="279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80" t="s">
        <v>438</v>
      </c>
      <c r="AU1476" s="280" t="s">
        <v>78</v>
      </c>
      <c r="AV1476" s="15" t="s">
        <v>166</v>
      </c>
      <c r="AW1476" s="15" t="s">
        <v>31</v>
      </c>
      <c r="AX1476" s="15" t="s">
        <v>76</v>
      </c>
      <c r="AY1476" s="280" t="s">
        <v>149</v>
      </c>
    </row>
    <row r="1477" s="2" customFormat="1" ht="24.15" customHeight="1">
      <c r="A1477" s="40"/>
      <c r="B1477" s="41"/>
      <c r="C1477" s="214" t="s">
        <v>1937</v>
      </c>
      <c r="D1477" s="214" t="s">
        <v>151</v>
      </c>
      <c r="E1477" s="215" t="s">
        <v>1938</v>
      </c>
      <c r="F1477" s="216" t="s">
        <v>1939</v>
      </c>
      <c r="G1477" s="217" t="s">
        <v>320</v>
      </c>
      <c r="H1477" s="218">
        <v>11</v>
      </c>
      <c r="I1477" s="219"/>
      <c r="J1477" s="220">
        <f>ROUND(I1477*H1477,2)</f>
        <v>0</v>
      </c>
      <c r="K1477" s="216" t="s">
        <v>161</v>
      </c>
      <c r="L1477" s="46"/>
      <c r="M1477" s="221" t="s">
        <v>19</v>
      </c>
      <c r="N1477" s="222" t="s">
        <v>40</v>
      </c>
      <c r="O1477" s="86"/>
      <c r="P1477" s="223">
        <f>O1477*H1477</f>
        <v>0</v>
      </c>
      <c r="Q1477" s="223">
        <v>6.9999999999999994E-05</v>
      </c>
      <c r="R1477" s="223">
        <f>Q1477*H1477</f>
        <v>0.00076999999999999996</v>
      </c>
      <c r="S1477" s="223">
        <v>0</v>
      </c>
      <c r="T1477" s="224">
        <f>S1477*H1477</f>
        <v>0</v>
      </c>
      <c r="U1477" s="40"/>
      <c r="V1477" s="40"/>
      <c r="W1477" s="40"/>
      <c r="X1477" s="40"/>
      <c r="Y1477" s="40"/>
      <c r="Z1477" s="40"/>
      <c r="AA1477" s="40"/>
      <c r="AB1477" s="40"/>
      <c r="AC1477" s="40"/>
      <c r="AD1477" s="40"/>
      <c r="AE1477" s="40"/>
      <c r="AR1477" s="225" t="s">
        <v>286</v>
      </c>
      <c r="AT1477" s="225" t="s">
        <v>151</v>
      </c>
      <c r="AU1477" s="225" t="s">
        <v>78</v>
      </c>
      <c r="AY1477" s="19" t="s">
        <v>149</v>
      </c>
      <c r="BE1477" s="226">
        <f>IF(N1477="základní",J1477,0)</f>
        <v>0</v>
      </c>
      <c r="BF1477" s="226">
        <f>IF(N1477="snížená",J1477,0)</f>
        <v>0</v>
      </c>
      <c r="BG1477" s="226">
        <f>IF(N1477="zákl. přenesená",J1477,0)</f>
        <v>0</v>
      </c>
      <c r="BH1477" s="226">
        <f>IF(N1477="sníž. přenesená",J1477,0)</f>
        <v>0</v>
      </c>
      <c r="BI1477" s="226">
        <f>IF(N1477="nulová",J1477,0)</f>
        <v>0</v>
      </c>
      <c r="BJ1477" s="19" t="s">
        <v>76</v>
      </c>
      <c r="BK1477" s="226">
        <f>ROUND(I1477*H1477,2)</f>
        <v>0</v>
      </c>
      <c r="BL1477" s="19" t="s">
        <v>286</v>
      </c>
      <c r="BM1477" s="225" t="s">
        <v>1940</v>
      </c>
    </row>
    <row r="1478" s="2" customFormat="1">
      <c r="A1478" s="40"/>
      <c r="B1478" s="41"/>
      <c r="C1478" s="42"/>
      <c r="D1478" s="227" t="s">
        <v>158</v>
      </c>
      <c r="E1478" s="42"/>
      <c r="F1478" s="228" t="s">
        <v>1941</v>
      </c>
      <c r="G1478" s="42"/>
      <c r="H1478" s="42"/>
      <c r="I1478" s="229"/>
      <c r="J1478" s="42"/>
      <c r="K1478" s="42"/>
      <c r="L1478" s="46"/>
      <c r="M1478" s="230"/>
      <c r="N1478" s="231"/>
      <c r="O1478" s="86"/>
      <c r="P1478" s="86"/>
      <c r="Q1478" s="86"/>
      <c r="R1478" s="86"/>
      <c r="S1478" s="86"/>
      <c r="T1478" s="87"/>
      <c r="U1478" s="40"/>
      <c r="V1478" s="40"/>
      <c r="W1478" s="40"/>
      <c r="X1478" s="40"/>
      <c r="Y1478" s="40"/>
      <c r="Z1478" s="40"/>
      <c r="AA1478" s="40"/>
      <c r="AB1478" s="40"/>
      <c r="AC1478" s="40"/>
      <c r="AD1478" s="40"/>
      <c r="AE1478" s="40"/>
      <c r="AT1478" s="19" t="s">
        <v>158</v>
      </c>
      <c r="AU1478" s="19" t="s">
        <v>78</v>
      </c>
    </row>
    <row r="1479" s="2" customFormat="1">
      <c r="A1479" s="40"/>
      <c r="B1479" s="41"/>
      <c r="C1479" s="42"/>
      <c r="D1479" s="232" t="s">
        <v>164</v>
      </c>
      <c r="E1479" s="42"/>
      <c r="F1479" s="233" t="s">
        <v>1942</v>
      </c>
      <c r="G1479" s="42"/>
      <c r="H1479" s="42"/>
      <c r="I1479" s="229"/>
      <c r="J1479" s="42"/>
      <c r="K1479" s="42"/>
      <c r="L1479" s="46"/>
      <c r="M1479" s="230"/>
      <c r="N1479" s="231"/>
      <c r="O1479" s="86"/>
      <c r="P1479" s="86"/>
      <c r="Q1479" s="86"/>
      <c r="R1479" s="86"/>
      <c r="S1479" s="86"/>
      <c r="T1479" s="87"/>
      <c r="U1479" s="40"/>
      <c r="V1479" s="40"/>
      <c r="W1479" s="40"/>
      <c r="X1479" s="40"/>
      <c r="Y1479" s="40"/>
      <c r="Z1479" s="40"/>
      <c r="AA1479" s="40"/>
      <c r="AB1479" s="40"/>
      <c r="AC1479" s="40"/>
      <c r="AD1479" s="40"/>
      <c r="AE1479" s="40"/>
      <c r="AT1479" s="19" t="s">
        <v>164</v>
      </c>
      <c r="AU1479" s="19" t="s">
        <v>78</v>
      </c>
    </row>
    <row r="1480" s="14" customFormat="1">
      <c r="A1480" s="14"/>
      <c r="B1480" s="259"/>
      <c r="C1480" s="260"/>
      <c r="D1480" s="227" t="s">
        <v>438</v>
      </c>
      <c r="E1480" s="261" t="s">
        <v>19</v>
      </c>
      <c r="F1480" s="262" t="s">
        <v>1943</v>
      </c>
      <c r="G1480" s="260"/>
      <c r="H1480" s="263">
        <v>5</v>
      </c>
      <c r="I1480" s="264"/>
      <c r="J1480" s="260"/>
      <c r="K1480" s="260"/>
      <c r="L1480" s="265"/>
      <c r="M1480" s="266"/>
      <c r="N1480" s="267"/>
      <c r="O1480" s="267"/>
      <c r="P1480" s="267"/>
      <c r="Q1480" s="267"/>
      <c r="R1480" s="267"/>
      <c r="S1480" s="267"/>
      <c r="T1480" s="268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69" t="s">
        <v>438</v>
      </c>
      <c r="AU1480" s="269" t="s">
        <v>78</v>
      </c>
      <c r="AV1480" s="14" t="s">
        <v>78</v>
      </c>
      <c r="AW1480" s="14" t="s">
        <v>31</v>
      </c>
      <c r="AX1480" s="14" t="s">
        <v>69</v>
      </c>
      <c r="AY1480" s="269" t="s">
        <v>149</v>
      </c>
    </row>
    <row r="1481" s="15" customFormat="1">
      <c r="A1481" s="15"/>
      <c r="B1481" s="270"/>
      <c r="C1481" s="271"/>
      <c r="D1481" s="227" t="s">
        <v>438</v>
      </c>
      <c r="E1481" s="272" t="s">
        <v>19</v>
      </c>
      <c r="F1481" s="273" t="s">
        <v>441</v>
      </c>
      <c r="G1481" s="271"/>
      <c r="H1481" s="274">
        <v>5</v>
      </c>
      <c r="I1481" s="275"/>
      <c r="J1481" s="271"/>
      <c r="K1481" s="271"/>
      <c r="L1481" s="276"/>
      <c r="M1481" s="277"/>
      <c r="N1481" s="278"/>
      <c r="O1481" s="278"/>
      <c r="P1481" s="278"/>
      <c r="Q1481" s="278"/>
      <c r="R1481" s="278"/>
      <c r="S1481" s="278"/>
      <c r="T1481" s="279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80" t="s">
        <v>438</v>
      </c>
      <c r="AU1481" s="280" t="s">
        <v>78</v>
      </c>
      <c r="AV1481" s="15" t="s">
        <v>166</v>
      </c>
      <c r="AW1481" s="15" t="s">
        <v>31</v>
      </c>
      <c r="AX1481" s="15" t="s">
        <v>69</v>
      </c>
      <c r="AY1481" s="280" t="s">
        <v>149</v>
      </c>
    </row>
    <row r="1482" s="14" customFormat="1">
      <c r="A1482" s="14"/>
      <c r="B1482" s="259"/>
      <c r="C1482" s="260"/>
      <c r="D1482" s="227" t="s">
        <v>438</v>
      </c>
      <c r="E1482" s="261" t="s">
        <v>19</v>
      </c>
      <c r="F1482" s="262" t="s">
        <v>1944</v>
      </c>
      <c r="G1482" s="260"/>
      <c r="H1482" s="263">
        <v>6</v>
      </c>
      <c r="I1482" s="264"/>
      <c r="J1482" s="260"/>
      <c r="K1482" s="260"/>
      <c r="L1482" s="265"/>
      <c r="M1482" s="266"/>
      <c r="N1482" s="267"/>
      <c r="O1482" s="267"/>
      <c r="P1482" s="267"/>
      <c r="Q1482" s="267"/>
      <c r="R1482" s="267"/>
      <c r="S1482" s="267"/>
      <c r="T1482" s="268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69" t="s">
        <v>438</v>
      </c>
      <c r="AU1482" s="269" t="s">
        <v>78</v>
      </c>
      <c r="AV1482" s="14" t="s">
        <v>78</v>
      </c>
      <c r="AW1482" s="14" t="s">
        <v>31</v>
      </c>
      <c r="AX1482" s="14" t="s">
        <v>69</v>
      </c>
      <c r="AY1482" s="269" t="s">
        <v>149</v>
      </c>
    </row>
    <row r="1483" s="15" customFormat="1">
      <c r="A1483" s="15"/>
      <c r="B1483" s="270"/>
      <c r="C1483" s="271"/>
      <c r="D1483" s="227" t="s">
        <v>438</v>
      </c>
      <c r="E1483" s="272" t="s">
        <v>19</v>
      </c>
      <c r="F1483" s="273" t="s">
        <v>441</v>
      </c>
      <c r="G1483" s="271"/>
      <c r="H1483" s="274">
        <v>6</v>
      </c>
      <c r="I1483" s="275"/>
      <c r="J1483" s="271"/>
      <c r="K1483" s="271"/>
      <c r="L1483" s="276"/>
      <c r="M1483" s="277"/>
      <c r="N1483" s="278"/>
      <c r="O1483" s="278"/>
      <c r="P1483" s="278"/>
      <c r="Q1483" s="278"/>
      <c r="R1483" s="278"/>
      <c r="S1483" s="278"/>
      <c r="T1483" s="279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80" t="s">
        <v>438</v>
      </c>
      <c r="AU1483" s="280" t="s">
        <v>78</v>
      </c>
      <c r="AV1483" s="15" t="s">
        <v>166</v>
      </c>
      <c r="AW1483" s="15" t="s">
        <v>31</v>
      </c>
      <c r="AX1483" s="15" t="s">
        <v>69</v>
      </c>
      <c r="AY1483" s="280" t="s">
        <v>149</v>
      </c>
    </row>
    <row r="1484" s="16" customFormat="1">
      <c r="A1484" s="16"/>
      <c r="B1484" s="281"/>
      <c r="C1484" s="282"/>
      <c r="D1484" s="227" t="s">
        <v>438</v>
      </c>
      <c r="E1484" s="283" t="s">
        <v>19</v>
      </c>
      <c r="F1484" s="284" t="s">
        <v>446</v>
      </c>
      <c r="G1484" s="282"/>
      <c r="H1484" s="285">
        <v>11</v>
      </c>
      <c r="I1484" s="286"/>
      <c r="J1484" s="282"/>
      <c r="K1484" s="282"/>
      <c r="L1484" s="287"/>
      <c r="M1484" s="288"/>
      <c r="N1484" s="289"/>
      <c r="O1484" s="289"/>
      <c r="P1484" s="289"/>
      <c r="Q1484" s="289"/>
      <c r="R1484" s="289"/>
      <c r="S1484" s="289"/>
      <c r="T1484" s="290"/>
      <c r="U1484" s="16"/>
      <c r="V1484" s="16"/>
      <c r="W1484" s="16"/>
      <c r="X1484" s="16"/>
      <c r="Y1484" s="16"/>
      <c r="Z1484" s="16"/>
      <c r="AA1484" s="16"/>
      <c r="AB1484" s="16"/>
      <c r="AC1484" s="16"/>
      <c r="AD1484" s="16"/>
      <c r="AE1484" s="16"/>
      <c r="AT1484" s="291" t="s">
        <v>438</v>
      </c>
      <c r="AU1484" s="291" t="s">
        <v>78</v>
      </c>
      <c r="AV1484" s="16" t="s">
        <v>156</v>
      </c>
      <c r="AW1484" s="16" t="s">
        <v>31</v>
      </c>
      <c r="AX1484" s="16" t="s">
        <v>76</v>
      </c>
      <c r="AY1484" s="291" t="s">
        <v>149</v>
      </c>
    </row>
    <row r="1485" s="2" customFormat="1" ht="24.15" customHeight="1">
      <c r="A1485" s="40"/>
      <c r="B1485" s="41"/>
      <c r="C1485" s="214" t="s">
        <v>1945</v>
      </c>
      <c r="D1485" s="214" t="s">
        <v>151</v>
      </c>
      <c r="E1485" s="215" t="s">
        <v>1946</v>
      </c>
      <c r="F1485" s="216" t="s">
        <v>1947</v>
      </c>
      <c r="G1485" s="217" t="s">
        <v>320</v>
      </c>
      <c r="H1485" s="218">
        <v>11</v>
      </c>
      <c r="I1485" s="219"/>
      <c r="J1485" s="220">
        <f>ROUND(I1485*H1485,2)</f>
        <v>0</v>
      </c>
      <c r="K1485" s="216" t="s">
        <v>161</v>
      </c>
      <c r="L1485" s="46"/>
      <c r="M1485" s="221" t="s">
        <v>19</v>
      </c>
      <c r="N1485" s="222" t="s">
        <v>40</v>
      </c>
      <c r="O1485" s="86"/>
      <c r="P1485" s="223">
        <f>O1485*H1485</f>
        <v>0</v>
      </c>
      <c r="Q1485" s="223">
        <v>0.00012</v>
      </c>
      <c r="R1485" s="223">
        <f>Q1485*H1485</f>
        <v>0.00132</v>
      </c>
      <c r="S1485" s="223">
        <v>0</v>
      </c>
      <c r="T1485" s="224">
        <f>S1485*H1485</f>
        <v>0</v>
      </c>
      <c r="U1485" s="40"/>
      <c r="V1485" s="40"/>
      <c r="W1485" s="40"/>
      <c r="X1485" s="40"/>
      <c r="Y1485" s="40"/>
      <c r="Z1485" s="40"/>
      <c r="AA1485" s="40"/>
      <c r="AB1485" s="40"/>
      <c r="AC1485" s="40"/>
      <c r="AD1485" s="40"/>
      <c r="AE1485" s="40"/>
      <c r="AR1485" s="225" t="s">
        <v>286</v>
      </c>
      <c r="AT1485" s="225" t="s">
        <v>151</v>
      </c>
      <c r="AU1485" s="225" t="s">
        <v>78</v>
      </c>
      <c r="AY1485" s="19" t="s">
        <v>149</v>
      </c>
      <c r="BE1485" s="226">
        <f>IF(N1485="základní",J1485,0)</f>
        <v>0</v>
      </c>
      <c r="BF1485" s="226">
        <f>IF(N1485="snížená",J1485,0)</f>
        <v>0</v>
      </c>
      <c r="BG1485" s="226">
        <f>IF(N1485="zákl. přenesená",J1485,0)</f>
        <v>0</v>
      </c>
      <c r="BH1485" s="226">
        <f>IF(N1485="sníž. přenesená",J1485,0)</f>
        <v>0</v>
      </c>
      <c r="BI1485" s="226">
        <f>IF(N1485="nulová",J1485,0)</f>
        <v>0</v>
      </c>
      <c r="BJ1485" s="19" t="s">
        <v>76</v>
      </c>
      <c r="BK1485" s="226">
        <f>ROUND(I1485*H1485,2)</f>
        <v>0</v>
      </c>
      <c r="BL1485" s="19" t="s">
        <v>286</v>
      </c>
      <c r="BM1485" s="225" t="s">
        <v>1948</v>
      </c>
    </row>
    <row r="1486" s="2" customFormat="1">
      <c r="A1486" s="40"/>
      <c r="B1486" s="41"/>
      <c r="C1486" s="42"/>
      <c r="D1486" s="227" t="s">
        <v>158</v>
      </c>
      <c r="E1486" s="42"/>
      <c r="F1486" s="228" t="s">
        <v>1949</v>
      </c>
      <c r="G1486" s="42"/>
      <c r="H1486" s="42"/>
      <c r="I1486" s="229"/>
      <c r="J1486" s="42"/>
      <c r="K1486" s="42"/>
      <c r="L1486" s="46"/>
      <c r="M1486" s="230"/>
      <c r="N1486" s="231"/>
      <c r="O1486" s="86"/>
      <c r="P1486" s="86"/>
      <c r="Q1486" s="86"/>
      <c r="R1486" s="86"/>
      <c r="S1486" s="86"/>
      <c r="T1486" s="87"/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T1486" s="19" t="s">
        <v>158</v>
      </c>
      <c r="AU1486" s="19" t="s">
        <v>78</v>
      </c>
    </row>
    <row r="1487" s="2" customFormat="1">
      <c r="A1487" s="40"/>
      <c r="B1487" s="41"/>
      <c r="C1487" s="42"/>
      <c r="D1487" s="232" t="s">
        <v>164</v>
      </c>
      <c r="E1487" s="42"/>
      <c r="F1487" s="233" t="s">
        <v>1950</v>
      </c>
      <c r="G1487" s="42"/>
      <c r="H1487" s="42"/>
      <c r="I1487" s="229"/>
      <c r="J1487" s="42"/>
      <c r="K1487" s="42"/>
      <c r="L1487" s="46"/>
      <c r="M1487" s="230"/>
      <c r="N1487" s="231"/>
      <c r="O1487" s="86"/>
      <c r="P1487" s="86"/>
      <c r="Q1487" s="86"/>
      <c r="R1487" s="86"/>
      <c r="S1487" s="86"/>
      <c r="T1487" s="87"/>
      <c r="U1487" s="40"/>
      <c r="V1487" s="40"/>
      <c r="W1487" s="40"/>
      <c r="X1487" s="40"/>
      <c r="Y1487" s="40"/>
      <c r="Z1487" s="40"/>
      <c r="AA1487" s="40"/>
      <c r="AB1487" s="40"/>
      <c r="AC1487" s="40"/>
      <c r="AD1487" s="40"/>
      <c r="AE1487" s="40"/>
      <c r="AT1487" s="19" t="s">
        <v>164</v>
      </c>
      <c r="AU1487" s="19" t="s">
        <v>78</v>
      </c>
    </row>
    <row r="1488" s="14" customFormat="1">
      <c r="A1488" s="14"/>
      <c r="B1488" s="259"/>
      <c r="C1488" s="260"/>
      <c r="D1488" s="227" t="s">
        <v>438</v>
      </c>
      <c r="E1488" s="261" t="s">
        <v>19</v>
      </c>
      <c r="F1488" s="262" t="s">
        <v>1943</v>
      </c>
      <c r="G1488" s="260"/>
      <c r="H1488" s="263">
        <v>5</v>
      </c>
      <c r="I1488" s="264"/>
      <c r="J1488" s="260"/>
      <c r="K1488" s="260"/>
      <c r="L1488" s="265"/>
      <c r="M1488" s="266"/>
      <c r="N1488" s="267"/>
      <c r="O1488" s="267"/>
      <c r="P1488" s="267"/>
      <c r="Q1488" s="267"/>
      <c r="R1488" s="267"/>
      <c r="S1488" s="267"/>
      <c r="T1488" s="268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69" t="s">
        <v>438</v>
      </c>
      <c r="AU1488" s="269" t="s">
        <v>78</v>
      </c>
      <c r="AV1488" s="14" t="s">
        <v>78</v>
      </c>
      <c r="AW1488" s="14" t="s">
        <v>31</v>
      </c>
      <c r="AX1488" s="14" t="s">
        <v>69</v>
      </c>
      <c r="AY1488" s="269" t="s">
        <v>149</v>
      </c>
    </row>
    <row r="1489" s="15" customFormat="1">
      <c r="A1489" s="15"/>
      <c r="B1489" s="270"/>
      <c r="C1489" s="271"/>
      <c r="D1489" s="227" t="s">
        <v>438</v>
      </c>
      <c r="E1489" s="272" t="s">
        <v>19</v>
      </c>
      <c r="F1489" s="273" t="s">
        <v>441</v>
      </c>
      <c r="G1489" s="271"/>
      <c r="H1489" s="274">
        <v>5</v>
      </c>
      <c r="I1489" s="275"/>
      <c r="J1489" s="271"/>
      <c r="K1489" s="271"/>
      <c r="L1489" s="276"/>
      <c r="M1489" s="277"/>
      <c r="N1489" s="278"/>
      <c r="O1489" s="278"/>
      <c r="P1489" s="278"/>
      <c r="Q1489" s="278"/>
      <c r="R1489" s="278"/>
      <c r="S1489" s="278"/>
      <c r="T1489" s="279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80" t="s">
        <v>438</v>
      </c>
      <c r="AU1489" s="280" t="s">
        <v>78</v>
      </c>
      <c r="AV1489" s="15" t="s">
        <v>166</v>
      </c>
      <c r="AW1489" s="15" t="s">
        <v>31</v>
      </c>
      <c r="AX1489" s="15" t="s">
        <v>69</v>
      </c>
      <c r="AY1489" s="280" t="s">
        <v>149</v>
      </c>
    </row>
    <row r="1490" s="14" customFormat="1">
      <c r="A1490" s="14"/>
      <c r="B1490" s="259"/>
      <c r="C1490" s="260"/>
      <c r="D1490" s="227" t="s">
        <v>438</v>
      </c>
      <c r="E1490" s="261" t="s">
        <v>19</v>
      </c>
      <c r="F1490" s="262" t="s">
        <v>1944</v>
      </c>
      <c r="G1490" s="260"/>
      <c r="H1490" s="263">
        <v>6</v>
      </c>
      <c r="I1490" s="264"/>
      <c r="J1490" s="260"/>
      <c r="K1490" s="260"/>
      <c r="L1490" s="265"/>
      <c r="M1490" s="266"/>
      <c r="N1490" s="267"/>
      <c r="O1490" s="267"/>
      <c r="P1490" s="267"/>
      <c r="Q1490" s="267"/>
      <c r="R1490" s="267"/>
      <c r="S1490" s="267"/>
      <c r="T1490" s="268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69" t="s">
        <v>438</v>
      </c>
      <c r="AU1490" s="269" t="s">
        <v>78</v>
      </c>
      <c r="AV1490" s="14" t="s">
        <v>78</v>
      </c>
      <c r="AW1490" s="14" t="s">
        <v>31</v>
      </c>
      <c r="AX1490" s="14" t="s">
        <v>69</v>
      </c>
      <c r="AY1490" s="269" t="s">
        <v>149</v>
      </c>
    </row>
    <row r="1491" s="15" customFormat="1">
      <c r="A1491" s="15"/>
      <c r="B1491" s="270"/>
      <c r="C1491" s="271"/>
      <c r="D1491" s="227" t="s">
        <v>438</v>
      </c>
      <c r="E1491" s="272" t="s">
        <v>19</v>
      </c>
      <c r="F1491" s="273" t="s">
        <v>441</v>
      </c>
      <c r="G1491" s="271"/>
      <c r="H1491" s="274">
        <v>6</v>
      </c>
      <c r="I1491" s="275"/>
      <c r="J1491" s="271"/>
      <c r="K1491" s="271"/>
      <c r="L1491" s="276"/>
      <c r="M1491" s="277"/>
      <c r="N1491" s="278"/>
      <c r="O1491" s="278"/>
      <c r="P1491" s="278"/>
      <c r="Q1491" s="278"/>
      <c r="R1491" s="278"/>
      <c r="S1491" s="278"/>
      <c r="T1491" s="279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15"/>
      <c r="AT1491" s="280" t="s">
        <v>438</v>
      </c>
      <c r="AU1491" s="280" t="s">
        <v>78</v>
      </c>
      <c r="AV1491" s="15" t="s">
        <v>166</v>
      </c>
      <c r="AW1491" s="15" t="s">
        <v>31</v>
      </c>
      <c r="AX1491" s="15" t="s">
        <v>69</v>
      </c>
      <c r="AY1491" s="280" t="s">
        <v>149</v>
      </c>
    </row>
    <row r="1492" s="16" customFormat="1">
      <c r="A1492" s="16"/>
      <c r="B1492" s="281"/>
      <c r="C1492" s="282"/>
      <c r="D1492" s="227" t="s">
        <v>438</v>
      </c>
      <c r="E1492" s="283" t="s">
        <v>19</v>
      </c>
      <c r="F1492" s="284" t="s">
        <v>446</v>
      </c>
      <c r="G1492" s="282"/>
      <c r="H1492" s="285">
        <v>11</v>
      </c>
      <c r="I1492" s="286"/>
      <c r="J1492" s="282"/>
      <c r="K1492" s="282"/>
      <c r="L1492" s="287"/>
      <c r="M1492" s="288"/>
      <c r="N1492" s="289"/>
      <c r="O1492" s="289"/>
      <c r="P1492" s="289"/>
      <c r="Q1492" s="289"/>
      <c r="R1492" s="289"/>
      <c r="S1492" s="289"/>
      <c r="T1492" s="290"/>
      <c r="U1492" s="16"/>
      <c r="V1492" s="16"/>
      <c r="W1492" s="16"/>
      <c r="X1492" s="16"/>
      <c r="Y1492" s="16"/>
      <c r="Z1492" s="16"/>
      <c r="AA1492" s="16"/>
      <c r="AB1492" s="16"/>
      <c r="AC1492" s="16"/>
      <c r="AD1492" s="16"/>
      <c r="AE1492" s="16"/>
      <c r="AT1492" s="291" t="s">
        <v>438</v>
      </c>
      <c r="AU1492" s="291" t="s">
        <v>78</v>
      </c>
      <c r="AV1492" s="16" t="s">
        <v>156</v>
      </c>
      <c r="AW1492" s="16" t="s">
        <v>31</v>
      </c>
      <c r="AX1492" s="16" t="s">
        <v>76</v>
      </c>
      <c r="AY1492" s="291" t="s">
        <v>149</v>
      </c>
    </row>
    <row r="1493" s="2" customFormat="1" ht="24.15" customHeight="1">
      <c r="A1493" s="40"/>
      <c r="B1493" s="41"/>
      <c r="C1493" s="214" t="s">
        <v>1951</v>
      </c>
      <c r="D1493" s="214" t="s">
        <v>151</v>
      </c>
      <c r="E1493" s="215" t="s">
        <v>1952</v>
      </c>
      <c r="F1493" s="216" t="s">
        <v>1953</v>
      </c>
      <c r="G1493" s="217" t="s">
        <v>320</v>
      </c>
      <c r="H1493" s="218">
        <v>11</v>
      </c>
      <c r="I1493" s="219"/>
      <c r="J1493" s="220">
        <f>ROUND(I1493*H1493,2)</f>
        <v>0</v>
      </c>
      <c r="K1493" s="216" t="s">
        <v>161</v>
      </c>
      <c r="L1493" s="46"/>
      <c r="M1493" s="221" t="s">
        <v>19</v>
      </c>
      <c r="N1493" s="222" t="s">
        <v>40</v>
      </c>
      <c r="O1493" s="86"/>
      <c r="P1493" s="223">
        <f>O1493*H1493</f>
        <v>0</v>
      </c>
      <c r="Q1493" s="223">
        <v>0.00012</v>
      </c>
      <c r="R1493" s="223">
        <f>Q1493*H1493</f>
        <v>0.00132</v>
      </c>
      <c r="S1493" s="223">
        <v>0</v>
      </c>
      <c r="T1493" s="224">
        <f>S1493*H1493</f>
        <v>0</v>
      </c>
      <c r="U1493" s="40"/>
      <c r="V1493" s="40"/>
      <c r="W1493" s="40"/>
      <c r="X1493" s="40"/>
      <c r="Y1493" s="40"/>
      <c r="Z1493" s="40"/>
      <c r="AA1493" s="40"/>
      <c r="AB1493" s="40"/>
      <c r="AC1493" s="40"/>
      <c r="AD1493" s="40"/>
      <c r="AE1493" s="40"/>
      <c r="AR1493" s="225" t="s">
        <v>286</v>
      </c>
      <c r="AT1493" s="225" t="s">
        <v>151</v>
      </c>
      <c r="AU1493" s="225" t="s">
        <v>78</v>
      </c>
      <c r="AY1493" s="19" t="s">
        <v>149</v>
      </c>
      <c r="BE1493" s="226">
        <f>IF(N1493="základní",J1493,0)</f>
        <v>0</v>
      </c>
      <c r="BF1493" s="226">
        <f>IF(N1493="snížená",J1493,0)</f>
        <v>0</v>
      </c>
      <c r="BG1493" s="226">
        <f>IF(N1493="zákl. přenesená",J1493,0)</f>
        <v>0</v>
      </c>
      <c r="BH1493" s="226">
        <f>IF(N1493="sníž. přenesená",J1493,0)</f>
        <v>0</v>
      </c>
      <c r="BI1493" s="226">
        <f>IF(N1493="nulová",J1493,0)</f>
        <v>0</v>
      </c>
      <c r="BJ1493" s="19" t="s">
        <v>76</v>
      </c>
      <c r="BK1493" s="226">
        <f>ROUND(I1493*H1493,2)</f>
        <v>0</v>
      </c>
      <c r="BL1493" s="19" t="s">
        <v>286</v>
      </c>
      <c r="BM1493" s="225" t="s">
        <v>1954</v>
      </c>
    </row>
    <row r="1494" s="2" customFormat="1">
      <c r="A1494" s="40"/>
      <c r="B1494" s="41"/>
      <c r="C1494" s="42"/>
      <c r="D1494" s="227" t="s">
        <v>158</v>
      </c>
      <c r="E1494" s="42"/>
      <c r="F1494" s="228" t="s">
        <v>1955</v>
      </c>
      <c r="G1494" s="42"/>
      <c r="H1494" s="42"/>
      <c r="I1494" s="229"/>
      <c r="J1494" s="42"/>
      <c r="K1494" s="42"/>
      <c r="L1494" s="46"/>
      <c r="M1494" s="230"/>
      <c r="N1494" s="231"/>
      <c r="O1494" s="86"/>
      <c r="P1494" s="86"/>
      <c r="Q1494" s="86"/>
      <c r="R1494" s="86"/>
      <c r="S1494" s="86"/>
      <c r="T1494" s="87"/>
      <c r="U1494" s="40"/>
      <c r="V1494" s="40"/>
      <c r="W1494" s="40"/>
      <c r="X1494" s="40"/>
      <c r="Y1494" s="40"/>
      <c r="Z1494" s="40"/>
      <c r="AA1494" s="40"/>
      <c r="AB1494" s="40"/>
      <c r="AC1494" s="40"/>
      <c r="AD1494" s="40"/>
      <c r="AE1494" s="40"/>
      <c r="AT1494" s="19" t="s">
        <v>158</v>
      </c>
      <c r="AU1494" s="19" t="s">
        <v>78</v>
      </c>
    </row>
    <row r="1495" s="2" customFormat="1">
      <c r="A1495" s="40"/>
      <c r="B1495" s="41"/>
      <c r="C1495" s="42"/>
      <c r="D1495" s="232" t="s">
        <v>164</v>
      </c>
      <c r="E1495" s="42"/>
      <c r="F1495" s="233" t="s">
        <v>1956</v>
      </c>
      <c r="G1495" s="42"/>
      <c r="H1495" s="42"/>
      <c r="I1495" s="229"/>
      <c r="J1495" s="42"/>
      <c r="K1495" s="42"/>
      <c r="L1495" s="46"/>
      <c r="M1495" s="230"/>
      <c r="N1495" s="231"/>
      <c r="O1495" s="86"/>
      <c r="P1495" s="86"/>
      <c r="Q1495" s="86"/>
      <c r="R1495" s="86"/>
      <c r="S1495" s="86"/>
      <c r="T1495" s="87"/>
      <c r="U1495" s="40"/>
      <c r="V1495" s="40"/>
      <c r="W1495" s="40"/>
      <c r="X1495" s="40"/>
      <c r="Y1495" s="40"/>
      <c r="Z1495" s="40"/>
      <c r="AA1495" s="40"/>
      <c r="AB1495" s="40"/>
      <c r="AC1495" s="40"/>
      <c r="AD1495" s="40"/>
      <c r="AE1495" s="40"/>
      <c r="AT1495" s="19" t="s">
        <v>164</v>
      </c>
      <c r="AU1495" s="19" t="s">
        <v>78</v>
      </c>
    </row>
    <row r="1496" s="14" customFormat="1">
      <c r="A1496" s="14"/>
      <c r="B1496" s="259"/>
      <c r="C1496" s="260"/>
      <c r="D1496" s="227" t="s">
        <v>438</v>
      </c>
      <c r="E1496" s="261" t="s">
        <v>19</v>
      </c>
      <c r="F1496" s="262" t="s">
        <v>1943</v>
      </c>
      <c r="G1496" s="260"/>
      <c r="H1496" s="263">
        <v>5</v>
      </c>
      <c r="I1496" s="264"/>
      <c r="J1496" s="260"/>
      <c r="K1496" s="260"/>
      <c r="L1496" s="265"/>
      <c r="M1496" s="266"/>
      <c r="N1496" s="267"/>
      <c r="O1496" s="267"/>
      <c r="P1496" s="267"/>
      <c r="Q1496" s="267"/>
      <c r="R1496" s="267"/>
      <c r="S1496" s="267"/>
      <c r="T1496" s="268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69" t="s">
        <v>438</v>
      </c>
      <c r="AU1496" s="269" t="s">
        <v>78</v>
      </c>
      <c r="AV1496" s="14" t="s">
        <v>78</v>
      </c>
      <c r="AW1496" s="14" t="s">
        <v>31</v>
      </c>
      <c r="AX1496" s="14" t="s">
        <v>69</v>
      </c>
      <c r="AY1496" s="269" t="s">
        <v>149</v>
      </c>
    </row>
    <row r="1497" s="15" customFormat="1">
      <c r="A1497" s="15"/>
      <c r="B1497" s="270"/>
      <c r="C1497" s="271"/>
      <c r="D1497" s="227" t="s">
        <v>438</v>
      </c>
      <c r="E1497" s="272" t="s">
        <v>19</v>
      </c>
      <c r="F1497" s="273" t="s">
        <v>441</v>
      </c>
      <c r="G1497" s="271"/>
      <c r="H1497" s="274">
        <v>5</v>
      </c>
      <c r="I1497" s="275"/>
      <c r="J1497" s="271"/>
      <c r="K1497" s="271"/>
      <c r="L1497" s="276"/>
      <c r="M1497" s="277"/>
      <c r="N1497" s="278"/>
      <c r="O1497" s="278"/>
      <c r="P1497" s="278"/>
      <c r="Q1497" s="278"/>
      <c r="R1497" s="278"/>
      <c r="S1497" s="278"/>
      <c r="T1497" s="279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80" t="s">
        <v>438</v>
      </c>
      <c r="AU1497" s="280" t="s">
        <v>78</v>
      </c>
      <c r="AV1497" s="15" t="s">
        <v>166</v>
      </c>
      <c r="AW1497" s="15" t="s">
        <v>31</v>
      </c>
      <c r="AX1497" s="15" t="s">
        <v>69</v>
      </c>
      <c r="AY1497" s="280" t="s">
        <v>149</v>
      </c>
    </row>
    <row r="1498" s="14" customFormat="1">
      <c r="A1498" s="14"/>
      <c r="B1498" s="259"/>
      <c r="C1498" s="260"/>
      <c r="D1498" s="227" t="s">
        <v>438</v>
      </c>
      <c r="E1498" s="261" t="s">
        <v>19</v>
      </c>
      <c r="F1498" s="262" t="s">
        <v>1944</v>
      </c>
      <c r="G1498" s="260"/>
      <c r="H1498" s="263">
        <v>6</v>
      </c>
      <c r="I1498" s="264"/>
      <c r="J1498" s="260"/>
      <c r="K1498" s="260"/>
      <c r="L1498" s="265"/>
      <c r="M1498" s="266"/>
      <c r="N1498" s="267"/>
      <c r="O1498" s="267"/>
      <c r="P1498" s="267"/>
      <c r="Q1498" s="267"/>
      <c r="R1498" s="267"/>
      <c r="S1498" s="267"/>
      <c r="T1498" s="268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69" t="s">
        <v>438</v>
      </c>
      <c r="AU1498" s="269" t="s">
        <v>78</v>
      </c>
      <c r="AV1498" s="14" t="s">
        <v>78</v>
      </c>
      <c r="AW1498" s="14" t="s">
        <v>31</v>
      </c>
      <c r="AX1498" s="14" t="s">
        <v>69</v>
      </c>
      <c r="AY1498" s="269" t="s">
        <v>149</v>
      </c>
    </row>
    <row r="1499" s="15" customFormat="1">
      <c r="A1499" s="15"/>
      <c r="B1499" s="270"/>
      <c r="C1499" s="271"/>
      <c r="D1499" s="227" t="s">
        <v>438</v>
      </c>
      <c r="E1499" s="272" t="s">
        <v>19</v>
      </c>
      <c r="F1499" s="273" t="s">
        <v>441</v>
      </c>
      <c r="G1499" s="271"/>
      <c r="H1499" s="274">
        <v>6</v>
      </c>
      <c r="I1499" s="275"/>
      <c r="J1499" s="271"/>
      <c r="K1499" s="271"/>
      <c r="L1499" s="276"/>
      <c r="M1499" s="277"/>
      <c r="N1499" s="278"/>
      <c r="O1499" s="278"/>
      <c r="P1499" s="278"/>
      <c r="Q1499" s="278"/>
      <c r="R1499" s="278"/>
      <c r="S1499" s="278"/>
      <c r="T1499" s="279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80" t="s">
        <v>438</v>
      </c>
      <c r="AU1499" s="280" t="s">
        <v>78</v>
      </c>
      <c r="AV1499" s="15" t="s">
        <v>166</v>
      </c>
      <c r="AW1499" s="15" t="s">
        <v>31</v>
      </c>
      <c r="AX1499" s="15" t="s">
        <v>69</v>
      </c>
      <c r="AY1499" s="280" t="s">
        <v>149</v>
      </c>
    </row>
    <row r="1500" s="16" customFormat="1">
      <c r="A1500" s="16"/>
      <c r="B1500" s="281"/>
      <c r="C1500" s="282"/>
      <c r="D1500" s="227" t="s">
        <v>438</v>
      </c>
      <c r="E1500" s="283" t="s">
        <v>19</v>
      </c>
      <c r="F1500" s="284" t="s">
        <v>446</v>
      </c>
      <c r="G1500" s="282"/>
      <c r="H1500" s="285">
        <v>11</v>
      </c>
      <c r="I1500" s="286"/>
      <c r="J1500" s="282"/>
      <c r="K1500" s="282"/>
      <c r="L1500" s="287"/>
      <c r="M1500" s="288"/>
      <c r="N1500" s="289"/>
      <c r="O1500" s="289"/>
      <c r="P1500" s="289"/>
      <c r="Q1500" s="289"/>
      <c r="R1500" s="289"/>
      <c r="S1500" s="289"/>
      <c r="T1500" s="290"/>
      <c r="U1500" s="16"/>
      <c r="V1500" s="16"/>
      <c r="W1500" s="16"/>
      <c r="X1500" s="16"/>
      <c r="Y1500" s="16"/>
      <c r="Z1500" s="16"/>
      <c r="AA1500" s="16"/>
      <c r="AB1500" s="16"/>
      <c r="AC1500" s="16"/>
      <c r="AD1500" s="16"/>
      <c r="AE1500" s="16"/>
      <c r="AT1500" s="291" t="s">
        <v>438</v>
      </c>
      <c r="AU1500" s="291" t="s">
        <v>78</v>
      </c>
      <c r="AV1500" s="16" t="s">
        <v>156</v>
      </c>
      <c r="AW1500" s="16" t="s">
        <v>31</v>
      </c>
      <c r="AX1500" s="16" t="s">
        <v>76</v>
      </c>
      <c r="AY1500" s="291" t="s">
        <v>149</v>
      </c>
    </row>
    <row r="1501" s="2" customFormat="1" ht="24.15" customHeight="1">
      <c r="A1501" s="40"/>
      <c r="B1501" s="41"/>
      <c r="C1501" s="214" t="s">
        <v>1957</v>
      </c>
      <c r="D1501" s="214" t="s">
        <v>151</v>
      </c>
      <c r="E1501" s="215" t="s">
        <v>1958</v>
      </c>
      <c r="F1501" s="216" t="s">
        <v>1959</v>
      </c>
      <c r="G1501" s="217" t="s">
        <v>320</v>
      </c>
      <c r="H1501" s="218">
        <v>244</v>
      </c>
      <c r="I1501" s="219"/>
      <c r="J1501" s="220">
        <f>ROUND(I1501*H1501,2)</f>
        <v>0</v>
      </c>
      <c r="K1501" s="216" t="s">
        <v>161</v>
      </c>
      <c r="L1501" s="46"/>
      <c r="M1501" s="221" t="s">
        <v>19</v>
      </c>
      <c r="N1501" s="222" t="s">
        <v>40</v>
      </c>
      <c r="O1501" s="86"/>
      <c r="P1501" s="223">
        <f>O1501*H1501</f>
        <v>0</v>
      </c>
      <c r="Q1501" s="223">
        <v>0.00050000000000000001</v>
      </c>
      <c r="R1501" s="223">
        <f>Q1501*H1501</f>
        <v>0.122</v>
      </c>
      <c r="S1501" s="223">
        <v>0</v>
      </c>
      <c r="T1501" s="224">
        <f>S1501*H1501</f>
        <v>0</v>
      </c>
      <c r="U1501" s="40"/>
      <c r="V1501" s="40"/>
      <c r="W1501" s="40"/>
      <c r="X1501" s="40"/>
      <c r="Y1501" s="40"/>
      <c r="Z1501" s="40"/>
      <c r="AA1501" s="40"/>
      <c r="AB1501" s="40"/>
      <c r="AC1501" s="40"/>
      <c r="AD1501" s="40"/>
      <c r="AE1501" s="40"/>
      <c r="AR1501" s="225" t="s">
        <v>286</v>
      </c>
      <c r="AT1501" s="225" t="s">
        <v>151</v>
      </c>
      <c r="AU1501" s="225" t="s">
        <v>78</v>
      </c>
      <c r="AY1501" s="19" t="s">
        <v>149</v>
      </c>
      <c r="BE1501" s="226">
        <f>IF(N1501="základní",J1501,0)</f>
        <v>0</v>
      </c>
      <c r="BF1501" s="226">
        <f>IF(N1501="snížená",J1501,0)</f>
        <v>0</v>
      </c>
      <c r="BG1501" s="226">
        <f>IF(N1501="zákl. přenesená",J1501,0)</f>
        <v>0</v>
      </c>
      <c r="BH1501" s="226">
        <f>IF(N1501="sníž. přenesená",J1501,0)</f>
        <v>0</v>
      </c>
      <c r="BI1501" s="226">
        <f>IF(N1501="nulová",J1501,0)</f>
        <v>0</v>
      </c>
      <c r="BJ1501" s="19" t="s">
        <v>76</v>
      </c>
      <c r="BK1501" s="226">
        <f>ROUND(I1501*H1501,2)</f>
        <v>0</v>
      </c>
      <c r="BL1501" s="19" t="s">
        <v>286</v>
      </c>
      <c r="BM1501" s="225" t="s">
        <v>1960</v>
      </c>
    </row>
    <row r="1502" s="2" customFormat="1">
      <c r="A1502" s="40"/>
      <c r="B1502" s="41"/>
      <c r="C1502" s="42"/>
      <c r="D1502" s="227" t="s">
        <v>158</v>
      </c>
      <c r="E1502" s="42"/>
      <c r="F1502" s="228" t="s">
        <v>1961</v>
      </c>
      <c r="G1502" s="42"/>
      <c r="H1502" s="42"/>
      <c r="I1502" s="229"/>
      <c r="J1502" s="42"/>
      <c r="K1502" s="42"/>
      <c r="L1502" s="46"/>
      <c r="M1502" s="230"/>
      <c r="N1502" s="231"/>
      <c r="O1502" s="86"/>
      <c r="P1502" s="86"/>
      <c r="Q1502" s="86"/>
      <c r="R1502" s="86"/>
      <c r="S1502" s="86"/>
      <c r="T1502" s="87"/>
      <c r="U1502" s="40"/>
      <c r="V1502" s="40"/>
      <c r="W1502" s="40"/>
      <c r="X1502" s="40"/>
      <c r="Y1502" s="40"/>
      <c r="Z1502" s="40"/>
      <c r="AA1502" s="40"/>
      <c r="AB1502" s="40"/>
      <c r="AC1502" s="40"/>
      <c r="AD1502" s="40"/>
      <c r="AE1502" s="40"/>
      <c r="AT1502" s="19" t="s">
        <v>158</v>
      </c>
      <c r="AU1502" s="19" t="s">
        <v>78</v>
      </c>
    </row>
    <row r="1503" s="2" customFormat="1">
      <c r="A1503" s="40"/>
      <c r="B1503" s="41"/>
      <c r="C1503" s="42"/>
      <c r="D1503" s="232" t="s">
        <v>164</v>
      </c>
      <c r="E1503" s="42"/>
      <c r="F1503" s="233" t="s">
        <v>1962</v>
      </c>
      <c r="G1503" s="42"/>
      <c r="H1503" s="42"/>
      <c r="I1503" s="229"/>
      <c r="J1503" s="42"/>
      <c r="K1503" s="42"/>
      <c r="L1503" s="46"/>
      <c r="M1503" s="230"/>
      <c r="N1503" s="231"/>
      <c r="O1503" s="86"/>
      <c r="P1503" s="86"/>
      <c r="Q1503" s="86"/>
      <c r="R1503" s="86"/>
      <c r="S1503" s="86"/>
      <c r="T1503" s="87"/>
      <c r="U1503" s="40"/>
      <c r="V1503" s="40"/>
      <c r="W1503" s="40"/>
      <c r="X1503" s="40"/>
      <c r="Y1503" s="40"/>
      <c r="Z1503" s="40"/>
      <c r="AA1503" s="40"/>
      <c r="AB1503" s="40"/>
      <c r="AC1503" s="40"/>
      <c r="AD1503" s="40"/>
      <c r="AE1503" s="40"/>
      <c r="AT1503" s="19" t="s">
        <v>164</v>
      </c>
      <c r="AU1503" s="19" t="s">
        <v>78</v>
      </c>
    </row>
    <row r="1504" s="14" customFormat="1">
      <c r="A1504" s="14"/>
      <c r="B1504" s="259"/>
      <c r="C1504" s="260"/>
      <c r="D1504" s="227" t="s">
        <v>438</v>
      </c>
      <c r="E1504" s="261" t="s">
        <v>19</v>
      </c>
      <c r="F1504" s="262" t="s">
        <v>1963</v>
      </c>
      <c r="G1504" s="260"/>
      <c r="H1504" s="263">
        <v>244</v>
      </c>
      <c r="I1504" s="264"/>
      <c r="J1504" s="260"/>
      <c r="K1504" s="260"/>
      <c r="L1504" s="265"/>
      <c r="M1504" s="266"/>
      <c r="N1504" s="267"/>
      <c r="O1504" s="267"/>
      <c r="P1504" s="267"/>
      <c r="Q1504" s="267"/>
      <c r="R1504" s="267"/>
      <c r="S1504" s="267"/>
      <c r="T1504" s="268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69" t="s">
        <v>438</v>
      </c>
      <c r="AU1504" s="269" t="s">
        <v>78</v>
      </c>
      <c r="AV1504" s="14" t="s">
        <v>78</v>
      </c>
      <c r="AW1504" s="14" t="s">
        <v>31</v>
      </c>
      <c r="AX1504" s="14" t="s">
        <v>69</v>
      </c>
      <c r="AY1504" s="269" t="s">
        <v>149</v>
      </c>
    </row>
    <row r="1505" s="15" customFormat="1">
      <c r="A1505" s="15"/>
      <c r="B1505" s="270"/>
      <c r="C1505" s="271"/>
      <c r="D1505" s="227" t="s">
        <v>438</v>
      </c>
      <c r="E1505" s="272" t="s">
        <v>19</v>
      </c>
      <c r="F1505" s="273" t="s">
        <v>441</v>
      </c>
      <c r="G1505" s="271"/>
      <c r="H1505" s="274">
        <v>244</v>
      </c>
      <c r="I1505" s="275"/>
      <c r="J1505" s="271"/>
      <c r="K1505" s="271"/>
      <c r="L1505" s="276"/>
      <c r="M1505" s="277"/>
      <c r="N1505" s="278"/>
      <c r="O1505" s="278"/>
      <c r="P1505" s="278"/>
      <c r="Q1505" s="278"/>
      <c r="R1505" s="278"/>
      <c r="S1505" s="278"/>
      <c r="T1505" s="279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80" t="s">
        <v>438</v>
      </c>
      <c r="AU1505" s="280" t="s">
        <v>78</v>
      </c>
      <c r="AV1505" s="15" t="s">
        <v>166</v>
      </c>
      <c r="AW1505" s="15" t="s">
        <v>31</v>
      </c>
      <c r="AX1505" s="15" t="s">
        <v>76</v>
      </c>
      <c r="AY1505" s="280" t="s">
        <v>149</v>
      </c>
    </row>
    <row r="1506" s="12" customFormat="1" ht="22.8" customHeight="1">
      <c r="A1506" s="12"/>
      <c r="B1506" s="198"/>
      <c r="C1506" s="199"/>
      <c r="D1506" s="200" t="s">
        <v>68</v>
      </c>
      <c r="E1506" s="212" t="s">
        <v>1964</v>
      </c>
      <c r="F1506" s="212" t="s">
        <v>1965</v>
      </c>
      <c r="G1506" s="199"/>
      <c r="H1506" s="199"/>
      <c r="I1506" s="202"/>
      <c r="J1506" s="213">
        <f>BK1506</f>
        <v>0</v>
      </c>
      <c r="K1506" s="199"/>
      <c r="L1506" s="204"/>
      <c r="M1506" s="205"/>
      <c r="N1506" s="206"/>
      <c r="O1506" s="206"/>
      <c r="P1506" s="207">
        <f>SUM(P1507:P1547)</f>
        <v>0</v>
      </c>
      <c r="Q1506" s="206"/>
      <c r="R1506" s="207">
        <f>SUM(R1507:R1547)</f>
        <v>0.2815164</v>
      </c>
      <c r="S1506" s="206"/>
      <c r="T1506" s="208">
        <f>SUM(T1507:T1547)</f>
        <v>0</v>
      </c>
      <c r="U1506" s="12"/>
      <c r="V1506" s="12"/>
      <c r="W1506" s="12"/>
      <c r="X1506" s="12"/>
      <c r="Y1506" s="12"/>
      <c r="Z1506" s="12"/>
      <c r="AA1506" s="12"/>
      <c r="AB1506" s="12"/>
      <c r="AC1506" s="12"/>
      <c r="AD1506" s="12"/>
      <c r="AE1506" s="12"/>
      <c r="AR1506" s="209" t="s">
        <v>78</v>
      </c>
      <c r="AT1506" s="210" t="s">
        <v>68</v>
      </c>
      <c r="AU1506" s="210" t="s">
        <v>76</v>
      </c>
      <c r="AY1506" s="209" t="s">
        <v>149</v>
      </c>
      <c r="BK1506" s="211">
        <f>SUM(BK1507:BK1547)</f>
        <v>0</v>
      </c>
    </row>
    <row r="1507" s="2" customFormat="1" ht="24.15" customHeight="1">
      <c r="A1507" s="40"/>
      <c r="B1507" s="41"/>
      <c r="C1507" s="214" t="s">
        <v>1966</v>
      </c>
      <c r="D1507" s="214" t="s">
        <v>151</v>
      </c>
      <c r="E1507" s="215" t="s">
        <v>1967</v>
      </c>
      <c r="F1507" s="216" t="s">
        <v>1968</v>
      </c>
      <c r="G1507" s="217" t="s">
        <v>320</v>
      </c>
      <c r="H1507" s="218">
        <v>42.899999999999999</v>
      </c>
      <c r="I1507" s="219"/>
      <c r="J1507" s="220">
        <f>ROUND(I1507*H1507,2)</f>
        <v>0</v>
      </c>
      <c r="K1507" s="216" t="s">
        <v>161</v>
      </c>
      <c r="L1507" s="46"/>
      <c r="M1507" s="221" t="s">
        <v>19</v>
      </c>
      <c r="N1507" s="222" t="s">
        <v>40</v>
      </c>
      <c r="O1507" s="86"/>
      <c r="P1507" s="223">
        <f>O1507*H1507</f>
        <v>0</v>
      </c>
      <c r="Q1507" s="223">
        <v>0.0031800000000000001</v>
      </c>
      <c r="R1507" s="223">
        <f>Q1507*H1507</f>
        <v>0.13642199999999999</v>
      </c>
      <c r="S1507" s="223">
        <v>0</v>
      </c>
      <c r="T1507" s="224">
        <f>S1507*H1507</f>
        <v>0</v>
      </c>
      <c r="U1507" s="40"/>
      <c r="V1507" s="40"/>
      <c r="W1507" s="40"/>
      <c r="X1507" s="40"/>
      <c r="Y1507" s="40"/>
      <c r="Z1507" s="40"/>
      <c r="AA1507" s="40"/>
      <c r="AB1507" s="40"/>
      <c r="AC1507" s="40"/>
      <c r="AD1507" s="40"/>
      <c r="AE1507" s="40"/>
      <c r="AR1507" s="225" t="s">
        <v>286</v>
      </c>
      <c r="AT1507" s="225" t="s">
        <v>151</v>
      </c>
      <c r="AU1507" s="225" t="s">
        <v>78</v>
      </c>
      <c r="AY1507" s="19" t="s">
        <v>149</v>
      </c>
      <c r="BE1507" s="226">
        <f>IF(N1507="základní",J1507,0)</f>
        <v>0</v>
      </c>
      <c r="BF1507" s="226">
        <f>IF(N1507="snížená",J1507,0)</f>
        <v>0</v>
      </c>
      <c r="BG1507" s="226">
        <f>IF(N1507="zákl. přenesená",J1507,0)</f>
        <v>0</v>
      </c>
      <c r="BH1507" s="226">
        <f>IF(N1507="sníž. přenesená",J1507,0)</f>
        <v>0</v>
      </c>
      <c r="BI1507" s="226">
        <f>IF(N1507="nulová",J1507,0)</f>
        <v>0</v>
      </c>
      <c r="BJ1507" s="19" t="s">
        <v>76</v>
      </c>
      <c r="BK1507" s="226">
        <f>ROUND(I1507*H1507,2)</f>
        <v>0</v>
      </c>
      <c r="BL1507" s="19" t="s">
        <v>286</v>
      </c>
      <c r="BM1507" s="225" t="s">
        <v>1969</v>
      </c>
    </row>
    <row r="1508" s="2" customFormat="1">
      <c r="A1508" s="40"/>
      <c r="B1508" s="41"/>
      <c r="C1508" s="42"/>
      <c r="D1508" s="227" t="s">
        <v>158</v>
      </c>
      <c r="E1508" s="42"/>
      <c r="F1508" s="228" t="s">
        <v>1970</v>
      </c>
      <c r="G1508" s="42"/>
      <c r="H1508" s="42"/>
      <c r="I1508" s="229"/>
      <c r="J1508" s="42"/>
      <c r="K1508" s="42"/>
      <c r="L1508" s="46"/>
      <c r="M1508" s="230"/>
      <c r="N1508" s="231"/>
      <c r="O1508" s="86"/>
      <c r="P1508" s="86"/>
      <c r="Q1508" s="86"/>
      <c r="R1508" s="86"/>
      <c r="S1508" s="86"/>
      <c r="T1508" s="87"/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T1508" s="19" t="s">
        <v>158</v>
      </c>
      <c r="AU1508" s="19" t="s">
        <v>78</v>
      </c>
    </row>
    <row r="1509" s="2" customFormat="1">
      <c r="A1509" s="40"/>
      <c r="B1509" s="41"/>
      <c r="C1509" s="42"/>
      <c r="D1509" s="232" t="s">
        <v>164</v>
      </c>
      <c r="E1509" s="42"/>
      <c r="F1509" s="233" t="s">
        <v>1971</v>
      </c>
      <c r="G1509" s="42"/>
      <c r="H1509" s="42"/>
      <c r="I1509" s="229"/>
      <c r="J1509" s="42"/>
      <c r="K1509" s="42"/>
      <c r="L1509" s="46"/>
      <c r="M1509" s="230"/>
      <c r="N1509" s="231"/>
      <c r="O1509" s="86"/>
      <c r="P1509" s="86"/>
      <c r="Q1509" s="86"/>
      <c r="R1509" s="86"/>
      <c r="S1509" s="86"/>
      <c r="T1509" s="87"/>
      <c r="U1509" s="40"/>
      <c r="V1509" s="40"/>
      <c r="W1509" s="40"/>
      <c r="X1509" s="40"/>
      <c r="Y1509" s="40"/>
      <c r="Z1509" s="40"/>
      <c r="AA1509" s="40"/>
      <c r="AB1509" s="40"/>
      <c r="AC1509" s="40"/>
      <c r="AD1509" s="40"/>
      <c r="AE1509" s="40"/>
      <c r="AT1509" s="19" t="s">
        <v>164</v>
      </c>
      <c r="AU1509" s="19" t="s">
        <v>78</v>
      </c>
    </row>
    <row r="1510" s="14" customFormat="1">
      <c r="A1510" s="14"/>
      <c r="B1510" s="259"/>
      <c r="C1510" s="260"/>
      <c r="D1510" s="227" t="s">
        <v>438</v>
      </c>
      <c r="E1510" s="261" t="s">
        <v>19</v>
      </c>
      <c r="F1510" s="262" t="s">
        <v>1972</v>
      </c>
      <c r="G1510" s="260"/>
      <c r="H1510" s="263">
        <v>39</v>
      </c>
      <c r="I1510" s="264"/>
      <c r="J1510" s="260"/>
      <c r="K1510" s="260"/>
      <c r="L1510" s="265"/>
      <c r="M1510" s="266"/>
      <c r="N1510" s="267"/>
      <c r="O1510" s="267"/>
      <c r="P1510" s="267"/>
      <c r="Q1510" s="267"/>
      <c r="R1510" s="267"/>
      <c r="S1510" s="267"/>
      <c r="T1510" s="268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69" t="s">
        <v>438</v>
      </c>
      <c r="AU1510" s="269" t="s">
        <v>78</v>
      </c>
      <c r="AV1510" s="14" t="s">
        <v>78</v>
      </c>
      <c r="AW1510" s="14" t="s">
        <v>31</v>
      </c>
      <c r="AX1510" s="14" t="s">
        <v>69</v>
      </c>
      <c r="AY1510" s="269" t="s">
        <v>149</v>
      </c>
    </row>
    <row r="1511" s="15" customFormat="1">
      <c r="A1511" s="15"/>
      <c r="B1511" s="270"/>
      <c r="C1511" s="271"/>
      <c r="D1511" s="227" t="s">
        <v>438</v>
      </c>
      <c r="E1511" s="272" t="s">
        <v>19</v>
      </c>
      <c r="F1511" s="273" t="s">
        <v>441</v>
      </c>
      <c r="G1511" s="271"/>
      <c r="H1511" s="274">
        <v>39</v>
      </c>
      <c r="I1511" s="275"/>
      <c r="J1511" s="271"/>
      <c r="K1511" s="271"/>
      <c r="L1511" s="276"/>
      <c r="M1511" s="277"/>
      <c r="N1511" s="278"/>
      <c r="O1511" s="278"/>
      <c r="P1511" s="278"/>
      <c r="Q1511" s="278"/>
      <c r="R1511" s="278"/>
      <c r="S1511" s="278"/>
      <c r="T1511" s="279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80" t="s">
        <v>438</v>
      </c>
      <c r="AU1511" s="280" t="s">
        <v>78</v>
      </c>
      <c r="AV1511" s="15" t="s">
        <v>166</v>
      </c>
      <c r="AW1511" s="15" t="s">
        <v>31</v>
      </c>
      <c r="AX1511" s="15" t="s">
        <v>69</v>
      </c>
      <c r="AY1511" s="280" t="s">
        <v>149</v>
      </c>
    </row>
    <row r="1512" s="16" customFormat="1">
      <c r="A1512" s="16"/>
      <c r="B1512" s="281"/>
      <c r="C1512" s="282"/>
      <c r="D1512" s="227" t="s">
        <v>438</v>
      </c>
      <c r="E1512" s="283" t="s">
        <v>19</v>
      </c>
      <c r="F1512" s="284" t="s">
        <v>446</v>
      </c>
      <c r="G1512" s="282"/>
      <c r="H1512" s="285">
        <v>39</v>
      </c>
      <c r="I1512" s="286"/>
      <c r="J1512" s="282"/>
      <c r="K1512" s="282"/>
      <c r="L1512" s="287"/>
      <c r="M1512" s="288"/>
      <c r="N1512" s="289"/>
      <c r="O1512" s="289"/>
      <c r="P1512" s="289"/>
      <c r="Q1512" s="289"/>
      <c r="R1512" s="289"/>
      <c r="S1512" s="289"/>
      <c r="T1512" s="290"/>
      <c r="U1512" s="16"/>
      <c r="V1512" s="16"/>
      <c r="W1512" s="16"/>
      <c r="X1512" s="16"/>
      <c r="Y1512" s="16"/>
      <c r="Z1512" s="16"/>
      <c r="AA1512" s="16"/>
      <c r="AB1512" s="16"/>
      <c r="AC1512" s="16"/>
      <c r="AD1512" s="16"/>
      <c r="AE1512" s="16"/>
      <c r="AT1512" s="291" t="s">
        <v>438</v>
      </c>
      <c r="AU1512" s="291" t="s">
        <v>78</v>
      </c>
      <c r="AV1512" s="16" t="s">
        <v>156</v>
      </c>
      <c r="AW1512" s="16" t="s">
        <v>31</v>
      </c>
      <c r="AX1512" s="16" t="s">
        <v>76</v>
      </c>
      <c r="AY1512" s="291" t="s">
        <v>149</v>
      </c>
    </row>
    <row r="1513" s="14" customFormat="1">
      <c r="A1513" s="14"/>
      <c r="B1513" s="259"/>
      <c r="C1513" s="260"/>
      <c r="D1513" s="227" t="s">
        <v>438</v>
      </c>
      <c r="E1513" s="260"/>
      <c r="F1513" s="262" t="s">
        <v>1973</v>
      </c>
      <c r="G1513" s="260"/>
      <c r="H1513" s="263">
        <v>42.899999999999999</v>
      </c>
      <c r="I1513" s="264"/>
      <c r="J1513" s="260"/>
      <c r="K1513" s="260"/>
      <c r="L1513" s="265"/>
      <c r="M1513" s="266"/>
      <c r="N1513" s="267"/>
      <c r="O1513" s="267"/>
      <c r="P1513" s="267"/>
      <c r="Q1513" s="267"/>
      <c r="R1513" s="267"/>
      <c r="S1513" s="267"/>
      <c r="T1513" s="268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69" t="s">
        <v>438</v>
      </c>
      <c r="AU1513" s="269" t="s">
        <v>78</v>
      </c>
      <c r="AV1513" s="14" t="s">
        <v>78</v>
      </c>
      <c r="AW1513" s="14" t="s">
        <v>4</v>
      </c>
      <c r="AX1513" s="14" t="s">
        <v>76</v>
      </c>
      <c r="AY1513" s="269" t="s">
        <v>149</v>
      </c>
    </row>
    <row r="1514" s="2" customFormat="1" ht="24.15" customHeight="1">
      <c r="A1514" s="40"/>
      <c r="B1514" s="41"/>
      <c r="C1514" s="214" t="s">
        <v>1974</v>
      </c>
      <c r="D1514" s="214" t="s">
        <v>151</v>
      </c>
      <c r="E1514" s="215" t="s">
        <v>1975</v>
      </c>
      <c r="F1514" s="216" t="s">
        <v>1976</v>
      </c>
      <c r="G1514" s="217" t="s">
        <v>320</v>
      </c>
      <c r="H1514" s="218">
        <v>302.27999999999997</v>
      </c>
      <c r="I1514" s="219"/>
      <c r="J1514" s="220">
        <f>ROUND(I1514*H1514,2)</f>
        <v>0</v>
      </c>
      <c r="K1514" s="216" t="s">
        <v>161</v>
      </c>
      <c r="L1514" s="46"/>
      <c r="M1514" s="221" t="s">
        <v>19</v>
      </c>
      <c r="N1514" s="222" t="s">
        <v>40</v>
      </c>
      <c r="O1514" s="86"/>
      <c r="P1514" s="223">
        <f>O1514*H1514</f>
        <v>0</v>
      </c>
      <c r="Q1514" s="223">
        <v>0.00020000000000000001</v>
      </c>
      <c r="R1514" s="223">
        <f>Q1514*H1514</f>
        <v>0.060455999999999996</v>
      </c>
      <c r="S1514" s="223">
        <v>0</v>
      </c>
      <c r="T1514" s="224">
        <f>S1514*H1514</f>
        <v>0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25" t="s">
        <v>286</v>
      </c>
      <c r="AT1514" s="225" t="s">
        <v>151</v>
      </c>
      <c r="AU1514" s="225" t="s">
        <v>78</v>
      </c>
      <c r="AY1514" s="19" t="s">
        <v>149</v>
      </c>
      <c r="BE1514" s="226">
        <f>IF(N1514="základní",J1514,0)</f>
        <v>0</v>
      </c>
      <c r="BF1514" s="226">
        <f>IF(N1514="snížená",J1514,0)</f>
        <v>0</v>
      </c>
      <c r="BG1514" s="226">
        <f>IF(N1514="zákl. přenesená",J1514,0)</f>
        <v>0</v>
      </c>
      <c r="BH1514" s="226">
        <f>IF(N1514="sníž. přenesená",J1514,0)</f>
        <v>0</v>
      </c>
      <c r="BI1514" s="226">
        <f>IF(N1514="nulová",J1514,0)</f>
        <v>0</v>
      </c>
      <c r="BJ1514" s="19" t="s">
        <v>76</v>
      </c>
      <c r="BK1514" s="226">
        <f>ROUND(I1514*H1514,2)</f>
        <v>0</v>
      </c>
      <c r="BL1514" s="19" t="s">
        <v>286</v>
      </c>
      <c r="BM1514" s="225" t="s">
        <v>1977</v>
      </c>
    </row>
    <row r="1515" s="2" customFormat="1">
      <c r="A1515" s="40"/>
      <c r="B1515" s="41"/>
      <c r="C1515" s="42"/>
      <c r="D1515" s="227" t="s">
        <v>158</v>
      </c>
      <c r="E1515" s="42"/>
      <c r="F1515" s="228" t="s">
        <v>1978</v>
      </c>
      <c r="G1515" s="42"/>
      <c r="H1515" s="42"/>
      <c r="I1515" s="229"/>
      <c r="J1515" s="42"/>
      <c r="K1515" s="42"/>
      <c r="L1515" s="46"/>
      <c r="M1515" s="230"/>
      <c r="N1515" s="231"/>
      <c r="O1515" s="86"/>
      <c r="P1515" s="86"/>
      <c r="Q1515" s="86"/>
      <c r="R1515" s="86"/>
      <c r="S1515" s="86"/>
      <c r="T1515" s="87"/>
      <c r="U1515" s="40"/>
      <c r="V1515" s="40"/>
      <c r="W1515" s="40"/>
      <c r="X1515" s="40"/>
      <c r="Y1515" s="40"/>
      <c r="Z1515" s="40"/>
      <c r="AA1515" s="40"/>
      <c r="AB1515" s="40"/>
      <c r="AC1515" s="40"/>
      <c r="AD1515" s="40"/>
      <c r="AE1515" s="40"/>
      <c r="AT1515" s="19" t="s">
        <v>158</v>
      </c>
      <c r="AU1515" s="19" t="s">
        <v>78</v>
      </c>
    </row>
    <row r="1516" s="2" customFormat="1">
      <c r="A1516" s="40"/>
      <c r="B1516" s="41"/>
      <c r="C1516" s="42"/>
      <c r="D1516" s="232" t="s">
        <v>164</v>
      </c>
      <c r="E1516" s="42"/>
      <c r="F1516" s="233" t="s">
        <v>1979</v>
      </c>
      <c r="G1516" s="42"/>
      <c r="H1516" s="42"/>
      <c r="I1516" s="229"/>
      <c r="J1516" s="42"/>
      <c r="K1516" s="42"/>
      <c r="L1516" s="46"/>
      <c r="M1516" s="230"/>
      <c r="N1516" s="231"/>
      <c r="O1516" s="86"/>
      <c r="P1516" s="86"/>
      <c r="Q1516" s="86"/>
      <c r="R1516" s="86"/>
      <c r="S1516" s="86"/>
      <c r="T1516" s="87"/>
      <c r="U1516" s="40"/>
      <c r="V1516" s="40"/>
      <c r="W1516" s="40"/>
      <c r="X1516" s="40"/>
      <c r="Y1516" s="40"/>
      <c r="Z1516" s="40"/>
      <c r="AA1516" s="40"/>
      <c r="AB1516" s="40"/>
      <c r="AC1516" s="40"/>
      <c r="AD1516" s="40"/>
      <c r="AE1516" s="40"/>
      <c r="AT1516" s="19" t="s">
        <v>164</v>
      </c>
      <c r="AU1516" s="19" t="s">
        <v>78</v>
      </c>
    </row>
    <row r="1517" s="13" customFormat="1">
      <c r="A1517" s="13"/>
      <c r="B1517" s="249"/>
      <c r="C1517" s="250"/>
      <c r="D1517" s="227" t="s">
        <v>438</v>
      </c>
      <c r="E1517" s="251" t="s">
        <v>19</v>
      </c>
      <c r="F1517" s="252" t="s">
        <v>1980</v>
      </c>
      <c r="G1517" s="250"/>
      <c r="H1517" s="251" t="s">
        <v>19</v>
      </c>
      <c r="I1517" s="253"/>
      <c r="J1517" s="250"/>
      <c r="K1517" s="250"/>
      <c r="L1517" s="254"/>
      <c r="M1517" s="255"/>
      <c r="N1517" s="256"/>
      <c r="O1517" s="256"/>
      <c r="P1517" s="256"/>
      <c r="Q1517" s="256"/>
      <c r="R1517" s="256"/>
      <c r="S1517" s="256"/>
      <c r="T1517" s="257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58" t="s">
        <v>438</v>
      </c>
      <c r="AU1517" s="258" t="s">
        <v>78</v>
      </c>
      <c r="AV1517" s="13" t="s">
        <v>76</v>
      </c>
      <c r="AW1517" s="13" t="s">
        <v>31</v>
      </c>
      <c r="AX1517" s="13" t="s">
        <v>69</v>
      </c>
      <c r="AY1517" s="258" t="s">
        <v>149</v>
      </c>
    </row>
    <row r="1518" s="14" customFormat="1">
      <c r="A1518" s="14"/>
      <c r="B1518" s="259"/>
      <c r="C1518" s="260"/>
      <c r="D1518" s="227" t="s">
        <v>438</v>
      </c>
      <c r="E1518" s="261" t="s">
        <v>19</v>
      </c>
      <c r="F1518" s="262" t="s">
        <v>1981</v>
      </c>
      <c r="G1518" s="260"/>
      <c r="H1518" s="263">
        <v>51.600000000000001</v>
      </c>
      <c r="I1518" s="264"/>
      <c r="J1518" s="260"/>
      <c r="K1518" s="260"/>
      <c r="L1518" s="265"/>
      <c r="M1518" s="266"/>
      <c r="N1518" s="267"/>
      <c r="O1518" s="267"/>
      <c r="P1518" s="267"/>
      <c r="Q1518" s="267"/>
      <c r="R1518" s="267"/>
      <c r="S1518" s="267"/>
      <c r="T1518" s="268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69" t="s">
        <v>438</v>
      </c>
      <c r="AU1518" s="269" t="s">
        <v>78</v>
      </c>
      <c r="AV1518" s="14" t="s">
        <v>78</v>
      </c>
      <c r="AW1518" s="14" t="s">
        <v>31</v>
      </c>
      <c r="AX1518" s="14" t="s">
        <v>69</v>
      </c>
      <c r="AY1518" s="269" t="s">
        <v>149</v>
      </c>
    </row>
    <row r="1519" s="14" customFormat="1">
      <c r="A1519" s="14"/>
      <c r="B1519" s="259"/>
      <c r="C1519" s="260"/>
      <c r="D1519" s="227" t="s">
        <v>438</v>
      </c>
      <c r="E1519" s="261" t="s">
        <v>19</v>
      </c>
      <c r="F1519" s="262" t="s">
        <v>1982</v>
      </c>
      <c r="G1519" s="260"/>
      <c r="H1519" s="263">
        <v>39</v>
      </c>
      <c r="I1519" s="264"/>
      <c r="J1519" s="260"/>
      <c r="K1519" s="260"/>
      <c r="L1519" s="265"/>
      <c r="M1519" s="266"/>
      <c r="N1519" s="267"/>
      <c r="O1519" s="267"/>
      <c r="P1519" s="267"/>
      <c r="Q1519" s="267"/>
      <c r="R1519" s="267"/>
      <c r="S1519" s="267"/>
      <c r="T1519" s="268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69" t="s">
        <v>438</v>
      </c>
      <c r="AU1519" s="269" t="s">
        <v>78</v>
      </c>
      <c r="AV1519" s="14" t="s">
        <v>78</v>
      </c>
      <c r="AW1519" s="14" t="s">
        <v>31</v>
      </c>
      <c r="AX1519" s="14" t="s">
        <v>69</v>
      </c>
      <c r="AY1519" s="269" t="s">
        <v>149</v>
      </c>
    </row>
    <row r="1520" s="14" customFormat="1">
      <c r="A1520" s="14"/>
      <c r="B1520" s="259"/>
      <c r="C1520" s="260"/>
      <c r="D1520" s="227" t="s">
        <v>438</v>
      </c>
      <c r="E1520" s="261" t="s">
        <v>19</v>
      </c>
      <c r="F1520" s="262" t="s">
        <v>1983</v>
      </c>
      <c r="G1520" s="260"/>
      <c r="H1520" s="263">
        <v>7.7999999999999998</v>
      </c>
      <c r="I1520" s="264"/>
      <c r="J1520" s="260"/>
      <c r="K1520" s="260"/>
      <c r="L1520" s="265"/>
      <c r="M1520" s="266"/>
      <c r="N1520" s="267"/>
      <c r="O1520" s="267"/>
      <c r="P1520" s="267"/>
      <c r="Q1520" s="267"/>
      <c r="R1520" s="267"/>
      <c r="S1520" s="267"/>
      <c r="T1520" s="268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69" t="s">
        <v>438</v>
      </c>
      <c r="AU1520" s="269" t="s">
        <v>78</v>
      </c>
      <c r="AV1520" s="14" t="s">
        <v>78</v>
      </c>
      <c r="AW1520" s="14" t="s">
        <v>31</v>
      </c>
      <c r="AX1520" s="14" t="s">
        <v>69</v>
      </c>
      <c r="AY1520" s="269" t="s">
        <v>149</v>
      </c>
    </row>
    <row r="1521" s="14" customFormat="1">
      <c r="A1521" s="14"/>
      <c r="B1521" s="259"/>
      <c r="C1521" s="260"/>
      <c r="D1521" s="227" t="s">
        <v>438</v>
      </c>
      <c r="E1521" s="261" t="s">
        <v>19</v>
      </c>
      <c r="F1521" s="262" t="s">
        <v>1984</v>
      </c>
      <c r="G1521" s="260"/>
      <c r="H1521" s="263">
        <v>33</v>
      </c>
      <c r="I1521" s="264"/>
      <c r="J1521" s="260"/>
      <c r="K1521" s="260"/>
      <c r="L1521" s="265"/>
      <c r="M1521" s="266"/>
      <c r="N1521" s="267"/>
      <c r="O1521" s="267"/>
      <c r="P1521" s="267"/>
      <c r="Q1521" s="267"/>
      <c r="R1521" s="267"/>
      <c r="S1521" s="267"/>
      <c r="T1521" s="268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69" t="s">
        <v>438</v>
      </c>
      <c r="AU1521" s="269" t="s">
        <v>78</v>
      </c>
      <c r="AV1521" s="14" t="s">
        <v>78</v>
      </c>
      <c r="AW1521" s="14" t="s">
        <v>31</v>
      </c>
      <c r="AX1521" s="14" t="s">
        <v>69</v>
      </c>
      <c r="AY1521" s="269" t="s">
        <v>149</v>
      </c>
    </row>
    <row r="1522" s="14" customFormat="1">
      <c r="A1522" s="14"/>
      <c r="B1522" s="259"/>
      <c r="C1522" s="260"/>
      <c r="D1522" s="227" t="s">
        <v>438</v>
      </c>
      <c r="E1522" s="261" t="s">
        <v>19</v>
      </c>
      <c r="F1522" s="262" t="s">
        <v>1985</v>
      </c>
      <c r="G1522" s="260"/>
      <c r="H1522" s="263">
        <v>45.600000000000001</v>
      </c>
      <c r="I1522" s="264"/>
      <c r="J1522" s="260"/>
      <c r="K1522" s="260"/>
      <c r="L1522" s="265"/>
      <c r="M1522" s="266"/>
      <c r="N1522" s="267"/>
      <c r="O1522" s="267"/>
      <c r="P1522" s="267"/>
      <c r="Q1522" s="267"/>
      <c r="R1522" s="267"/>
      <c r="S1522" s="267"/>
      <c r="T1522" s="268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69" t="s">
        <v>438</v>
      </c>
      <c r="AU1522" s="269" t="s">
        <v>78</v>
      </c>
      <c r="AV1522" s="14" t="s">
        <v>78</v>
      </c>
      <c r="AW1522" s="14" t="s">
        <v>31</v>
      </c>
      <c r="AX1522" s="14" t="s">
        <v>69</v>
      </c>
      <c r="AY1522" s="269" t="s">
        <v>149</v>
      </c>
    </row>
    <row r="1523" s="14" customFormat="1">
      <c r="A1523" s="14"/>
      <c r="B1523" s="259"/>
      <c r="C1523" s="260"/>
      <c r="D1523" s="227" t="s">
        <v>438</v>
      </c>
      <c r="E1523" s="261" t="s">
        <v>19</v>
      </c>
      <c r="F1523" s="262" t="s">
        <v>1986</v>
      </c>
      <c r="G1523" s="260"/>
      <c r="H1523" s="263">
        <v>7.2000000000000002</v>
      </c>
      <c r="I1523" s="264"/>
      <c r="J1523" s="260"/>
      <c r="K1523" s="260"/>
      <c r="L1523" s="265"/>
      <c r="M1523" s="266"/>
      <c r="N1523" s="267"/>
      <c r="O1523" s="267"/>
      <c r="P1523" s="267"/>
      <c r="Q1523" s="267"/>
      <c r="R1523" s="267"/>
      <c r="S1523" s="267"/>
      <c r="T1523" s="268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69" t="s">
        <v>438</v>
      </c>
      <c r="AU1523" s="269" t="s">
        <v>78</v>
      </c>
      <c r="AV1523" s="14" t="s">
        <v>78</v>
      </c>
      <c r="AW1523" s="14" t="s">
        <v>31</v>
      </c>
      <c r="AX1523" s="14" t="s">
        <v>69</v>
      </c>
      <c r="AY1523" s="269" t="s">
        <v>149</v>
      </c>
    </row>
    <row r="1524" s="14" customFormat="1">
      <c r="A1524" s="14"/>
      <c r="B1524" s="259"/>
      <c r="C1524" s="260"/>
      <c r="D1524" s="227" t="s">
        <v>438</v>
      </c>
      <c r="E1524" s="261" t="s">
        <v>19</v>
      </c>
      <c r="F1524" s="262" t="s">
        <v>1986</v>
      </c>
      <c r="G1524" s="260"/>
      <c r="H1524" s="263">
        <v>7.2000000000000002</v>
      </c>
      <c r="I1524" s="264"/>
      <c r="J1524" s="260"/>
      <c r="K1524" s="260"/>
      <c r="L1524" s="265"/>
      <c r="M1524" s="266"/>
      <c r="N1524" s="267"/>
      <c r="O1524" s="267"/>
      <c r="P1524" s="267"/>
      <c r="Q1524" s="267"/>
      <c r="R1524" s="267"/>
      <c r="S1524" s="267"/>
      <c r="T1524" s="268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69" t="s">
        <v>438</v>
      </c>
      <c r="AU1524" s="269" t="s">
        <v>78</v>
      </c>
      <c r="AV1524" s="14" t="s">
        <v>78</v>
      </c>
      <c r="AW1524" s="14" t="s">
        <v>31</v>
      </c>
      <c r="AX1524" s="14" t="s">
        <v>69</v>
      </c>
      <c r="AY1524" s="269" t="s">
        <v>149</v>
      </c>
    </row>
    <row r="1525" s="14" customFormat="1">
      <c r="A1525" s="14"/>
      <c r="B1525" s="259"/>
      <c r="C1525" s="260"/>
      <c r="D1525" s="227" t="s">
        <v>438</v>
      </c>
      <c r="E1525" s="261" t="s">
        <v>19</v>
      </c>
      <c r="F1525" s="262" t="s">
        <v>1987</v>
      </c>
      <c r="G1525" s="260"/>
      <c r="H1525" s="263">
        <v>39</v>
      </c>
      <c r="I1525" s="264"/>
      <c r="J1525" s="260"/>
      <c r="K1525" s="260"/>
      <c r="L1525" s="265"/>
      <c r="M1525" s="266"/>
      <c r="N1525" s="267"/>
      <c r="O1525" s="267"/>
      <c r="P1525" s="267"/>
      <c r="Q1525" s="267"/>
      <c r="R1525" s="267"/>
      <c r="S1525" s="267"/>
      <c r="T1525" s="268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69" t="s">
        <v>438</v>
      </c>
      <c r="AU1525" s="269" t="s">
        <v>78</v>
      </c>
      <c r="AV1525" s="14" t="s">
        <v>78</v>
      </c>
      <c r="AW1525" s="14" t="s">
        <v>31</v>
      </c>
      <c r="AX1525" s="14" t="s">
        <v>69</v>
      </c>
      <c r="AY1525" s="269" t="s">
        <v>149</v>
      </c>
    </row>
    <row r="1526" s="15" customFormat="1">
      <c r="A1526" s="15"/>
      <c r="B1526" s="270"/>
      <c r="C1526" s="271"/>
      <c r="D1526" s="227" t="s">
        <v>438</v>
      </c>
      <c r="E1526" s="272" t="s">
        <v>19</v>
      </c>
      <c r="F1526" s="273" t="s">
        <v>441</v>
      </c>
      <c r="G1526" s="271"/>
      <c r="H1526" s="274">
        <v>230.39999999999995</v>
      </c>
      <c r="I1526" s="275"/>
      <c r="J1526" s="271"/>
      <c r="K1526" s="271"/>
      <c r="L1526" s="276"/>
      <c r="M1526" s="277"/>
      <c r="N1526" s="278"/>
      <c r="O1526" s="278"/>
      <c r="P1526" s="278"/>
      <c r="Q1526" s="278"/>
      <c r="R1526" s="278"/>
      <c r="S1526" s="278"/>
      <c r="T1526" s="279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80" t="s">
        <v>438</v>
      </c>
      <c r="AU1526" s="280" t="s">
        <v>78</v>
      </c>
      <c r="AV1526" s="15" t="s">
        <v>166</v>
      </c>
      <c r="AW1526" s="15" t="s">
        <v>31</v>
      </c>
      <c r="AX1526" s="15" t="s">
        <v>69</v>
      </c>
      <c r="AY1526" s="280" t="s">
        <v>149</v>
      </c>
    </row>
    <row r="1527" s="14" customFormat="1">
      <c r="A1527" s="14"/>
      <c r="B1527" s="259"/>
      <c r="C1527" s="260"/>
      <c r="D1527" s="227" t="s">
        <v>438</v>
      </c>
      <c r="E1527" s="261" t="s">
        <v>19</v>
      </c>
      <c r="F1527" s="262" t="s">
        <v>1988</v>
      </c>
      <c r="G1527" s="260"/>
      <c r="H1527" s="263">
        <v>44.399999999999999</v>
      </c>
      <c r="I1527" s="264"/>
      <c r="J1527" s="260"/>
      <c r="K1527" s="260"/>
      <c r="L1527" s="265"/>
      <c r="M1527" s="266"/>
      <c r="N1527" s="267"/>
      <c r="O1527" s="267"/>
      <c r="P1527" s="267"/>
      <c r="Q1527" s="267"/>
      <c r="R1527" s="267"/>
      <c r="S1527" s="267"/>
      <c r="T1527" s="268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69" t="s">
        <v>438</v>
      </c>
      <c r="AU1527" s="269" t="s">
        <v>78</v>
      </c>
      <c r="AV1527" s="14" t="s">
        <v>78</v>
      </c>
      <c r="AW1527" s="14" t="s">
        <v>31</v>
      </c>
      <c r="AX1527" s="14" t="s">
        <v>69</v>
      </c>
      <c r="AY1527" s="269" t="s">
        <v>149</v>
      </c>
    </row>
    <row r="1528" s="15" customFormat="1">
      <c r="A1528" s="15"/>
      <c r="B1528" s="270"/>
      <c r="C1528" s="271"/>
      <c r="D1528" s="227" t="s">
        <v>438</v>
      </c>
      <c r="E1528" s="272" t="s">
        <v>19</v>
      </c>
      <c r="F1528" s="273" t="s">
        <v>441</v>
      </c>
      <c r="G1528" s="271"/>
      <c r="H1528" s="274">
        <v>44.399999999999999</v>
      </c>
      <c r="I1528" s="275"/>
      <c r="J1528" s="271"/>
      <c r="K1528" s="271"/>
      <c r="L1528" s="276"/>
      <c r="M1528" s="277"/>
      <c r="N1528" s="278"/>
      <c r="O1528" s="278"/>
      <c r="P1528" s="278"/>
      <c r="Q1528" s="278"/>
      <c r="R1528" s="278"/>
      <c r="S1528" s="278"/>
      <c r="T1528" s="279"/>
      <c r="U1528" s="15"/>
      <c r="V1528" s="15"/>
      <c r="W1528" s="15"/>
      <c r="X1528" s="15"/>
      <c r="Y1528" s="15"/>
      <c r="Z1528" s="15"/>
      <c r="AA1528" s="15"/>
      <c r="AB1528" s="15"/>
      <c r="AC1528" s="15"/>
      <c r="AD1528" s="15"/>
      <c r="AE1528" s="15"/>
      <c r="AT1528" s="280" t="s">
        <v>438</v>
      </c>
      <c r="AU1528" s="280" t="s">
        <v>78</v>
      </c>
      <c r="AV1528" s="15" t="s">
        <v>166</v>
      </c>
      <c r="AW1528" s="15" t="s">
        <v>31</v>
      </c>
      <c r="AX1528" s="15" t="s">
        <v>69</v>
      </c>
      <c r="AY1528" s="280" t="s">
        <v>149</v>
      </c>
    </row>
    <row r="1529" s="16" customFormat="1">
      <c r="A1529" s="16"/>
      <c r="B1529" s="281"/>
      <c r="C1529" s="282"/>
      <c r="D1529" s="227" t="s">
        <v>438</v>
      </c>
      <c r="E1529" s="283" t="s">
        <v>19</v>
      </c>
      <c r="F1529" s="284" t="s">
        <v>446</v>
      </c>
      <c r="G1529" s="282"/>
      <c r="H1529" s="285">
        <v>274.79999999999995</v>
      </c>
      <c r="I1529" s="286"/>
      <c r="J1529" s="282"/>
      <c r="K1529" s="282"/>
      <c r="L1529" s="287"/>
      <c r="M1529" s="288"/>
      <c r="N1529" s="289"/>
      <c r="O1529" s="289"/>
      <c r="P1529" s="289"/>
      <c r="Q1529" s="289"/>
      <c r="R1529" s="289"/>
      <c r="S1529" s="289"/>
      <c r="T1529" s="290"/>
      <c r="U1529" s="16"/>
      <c r="V1529" s="16"/>
      <c r="W1529" s="16"/>
      <c r="X1529" s="16"/>
      <c r="Y1529" s="16"/>
      <c r="Z1529" s="16"/>
      <c r="AA1529" s="16"/>
      <c r="AB1529" s="16"/>
      <c r="AC1529" s="16"/>
      <c r="AD1529" s="16"/>
      <c r="AE1529" s="16"/>
      <c r="AT1529" s="291" t="s">
        <v>438</v>
      </c>
      <c r="AU1529" s="291" t="s">
        <v>78</v>
      </c>
      <c r="AV1529" s="16" t="s">
        <v>156</v>
      </c>
      <c r="AW1529" s="16" t="s">
        <v>31</v>
      </c>
      <c r="AX1529" s="16" t="s">
        <v>76</v>
      </c>
      <c r="AY1529" s="291" t="s">
        <v>149</v>
      </c>
    </row>
    <row r="1530" s="14" customFormat="1">
      <c r="A1530" s="14"/>
      <c r="B1530" s="259"/>
      <c r="C1530" s="260"/>
      <c r="D1530" s="227" t="s">
        <v>438</v>
      </c>
      <c r="E1530" s="260"/>
      <c r="F1530" s="262" t="s">
        <v>1989</v>
      </c>
      <c r="G1530" s="260"/>
      <c r="H1530" s="263">
        <v>302.27999999999997</v>
      </c>
      <c r="I1530" s="264"/>
      <c r="J1530" s="260"/>
      <c r="K1530" s="260"/>
      <c r="L1530" s="265"/>
      <c r="M1530" s="266"/>
      <c r="N1530" s="267"/>
      <c r="O1530" s="267"/>
      <c r="P1530" s="267"/>
      <c r="Q1530" s="267"/>
      <c r="R1530" s="267"/>
      <c r="S1530" s="267"/>
      <c r="T1530" s="268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69" t="s">
        <v>438</v>
      </c>
      <c r="AU1530" s="269" t="s">
        <v>78</v>
      </c>
      <c r="AV1530" s="14" t="s">
        <v>78</v>
      </c>
      <c r="AW1530" s="14" t="s">
        <v>4</v>
      </c>
      <c r="AX1530" s="14" t="s">
        <v>76</v>
      </c>
      <c r="AY1530" s="269" t="s">
        <v>149</v>
      </c>
    </row>
    <row r="1531" s="2" customFormat="1" ht="33" customHeight="1">
      <c r="A1531" s="40"/>
      <c r="B1531" s="41"/>
      <c r="C1531" s="214" t="s">
        <v>1990</v>
      </c>
      <c r="D1531" s="214" t="s">
        <v>151</v>
      </c>
      <c r="E1531" s="215" t="s">
        <v>1991</v>
      </c>
      <c r="F1531" s="216" t="s">
        <v>1992</v>
      </c>
      <c r="G1531" s="217" t="s">
        <v>320</v>
      </c>
      <c r="H1531" s="218">
        <v>302.27999999999997</v>
      </c>
      <c r="I1531" s="219"/>
      <c r="J1531" s="220">
        <f>ROUND(I1531*H1531,2)</f>
        <v>0</v>
      </c>
      <c r="K1531" s="216" t="s">
        <v>161</v>
      </c>
      <c r="L1531" s="46"/>
      <c r="M1531" s="221" t="s">
        <v>19</v>
      </c>
      <c r="N1531" s="222" t="s">
        <v>40</v>
      </c>
      <c r="O1531" s="86"/>
      <c r="P1531" s="223">
        <f>O1531*H1531</f>
        <v>0</v>
      </c>
      <c r="Q1531" s="223">
        <v>0.00027999999999999998</v>
      </c>
      <c r="R1531" s="223">
        <f>Q1531*H1531</f>
        <v>0.084638399999999989</v>
      </c>
      <c r="S1531" s="223">
        <v>0</v>
      </c>
      <c r="T1531" s="224">
        <f>S1531*H1531</f>
        <v>0</v>
      </c>
      <c r="U1531" s="40"/>
      <c r="V1531" s="40"/>
      <c r="W1531" s="40"/>
      <c r="X1531" s="40"/>
      <c r="Y1531" s="40"/>
      <c r="Z1531" s="40"/>
      <c r="AA1531" s="40"/>
      <c r="AB1531" s="40"/>
      <c r="AC1531" s="40"/>
      <c r="AD1531" s="40"/>
      <c r="AE1531" s="40"/>
      <c r="AR1531" s="225" t="s">
        <v>286</v>
      </c>
      <c r="AT1531" s="225" t="s">
        <v>151</v>
      </c>
      <c r="AU1531" s="225" t="s">
        <v>78</v>
      </c>
      <c r="AY1531" s="19" t="s">
        <v>149</v>
      </c>
      <c r="BE1531" s="226">
        <f>IF(N1531="základní",J1531,0)</f>
        <v>0</v>
      </c>
      <c r="BF1531" s="226">
        <f>IF(N1531="snížená",J1531,0)</f>
        <v>0</v>
      </c>
      <c r="BG1531" s="226">
        <f>IF(N1531="zákl. přenesená",J1531,0)</f>
        <v>0</v>
      </c>
      <c r="BH1531" s="226">
        <f>IF(N1531="sníž. přenesená",J1531,0)</f>
        <v>0</v>
      </c>
      <c r="BI1531" s="226">
        <f>IF(N1531="nulová",J1531,0)</f>
        <v>0</v>
      </c>
      <c r="BJ1531" s="19" t="s">
        <v>76</v>
      </c>
      <c r="BK1531" s="226">
        <f>ROUND(I1531*H1531,2)</f>
        <v>0</v>
      </c>
      <c r="BL1531" s="19" t="s">
        <v>286</v>
      </c>
      <c r="BM1531" s="225" t="s">
        <v>1993</v>
      </c>
    </row>
    <row r="1532" s="2" customFormat="1">
      <c r="A1532" s="40"/>
      <c r="B1532" s="41"/>
      <c r="C1532" s="42"/>
      <c r="D1532" s="227" t="s">
        <v>158</v>
      </c>
      <c r="E1532" s="42"/>
      <c r="F1532" s="228" t="s">
        <v>1994</v>
      </c>
      <c r="G1532" s="42"/>
      <c r="H1532" s="42"/>
      <c r="I1532" s="229"/>
      <c r="J1532" s="42"/>
      <c r="K1532" s="42"/>
      <c r="L1532" s="46"/>
      <c r="M1532" s="230"/>
      <c r="N1532" s="231"/>
      <c r="O1532" s="86"/>
      <c r="P1532" s="86"/>
      <c r="Q1532" s="86"/>
      <c r="R1532" s="86"/>
      <c r="S1532" s="86"/>
      <c r="T1532" s="87"/>
      <c r="U1532" s="40"/>
      <c r="V1532" s="40"/>
      <c r="W1532" s="40"/>
      <c r="X1532" s="40"/>
      <c r="Y1532" s="40"/>
      <c r="Z1532" s="40"/>
      <c r="AA1532" s="40"/>
      <c r="AB1532" s="40"/>
      <c r="AC1532" s="40"/>
      <c r="AD1532" s="40"/>
      <c r="AE1532" s="40"/>
      <c r="AT1532" s="19" t="s">
        <v>158</v>
      </c>
      <c r="AU1532" s="19" t="s">
        <v>78</v>
      </c>
    </row>
    <row r="1533" s="2" customFormat="1">
      <c r="A1533" s="40"/>
      <c r="B1533" s="41"/>
      <c r="C1533" s="42"/>
      <c r="D1533" s="232" t="s">
        <v>164</v>
      </c>
      <c r="E1533" s="42"/>
      <c r="F1533" s="233" t="s">
        <v>1995</v>
      </c>
      <c r="G1533" s="42"/>
      <c r="H1533" s="42"/>
      <c r="I1533" s="229"/>
      <c r="J1533" s="42"/>
      <c r="K1533" s="42"/>
      <c r="L1533" s="46"/>
      <c r="M1533" s="230"/>
      <c r="N1533" s="231"/>
      <c r="O1533" s="86"/>
      <c r="P1533" s="86"/>
      <c r="Q1533" s="86"/>
      <c r="R1533" s="86"/>
      <c r="S1533" s="86"/>
      <c r="T1533" s="87"/>
      <c r="U1533" s="40"/>
      <c r="V1533" s="40"/>
      <c r="W1533" s="40"/>
      <c r="X1533" s="40"/>
      <c r="Y1533" s="40"/>
      <c r="Z1533" s="40"/>
      <c r="AA1533" s="40"/>
      <c r="AB1533" s="40"/>
      <c r="AC1533" s="40"/>
      <c r="AD1533" s="40"/>
      <c r="AE1533" s="40"/>
      <c r="AT1533" s="19" t="s">
        <v>164</v>
      </c>
      <c r="AU1533" s="19" t="s">
        <v>78</v>
      </c>
    </row>
    <row r="1534" s="13" customFormat="1">
      <c r="A1534" s="13"/>
      <c r="B1534" s="249"/>
      <c r="C1534" s="250"/>
      <c r="D1534" s="227" t="s">
        <v>438</v>
      </c>
      <c r="E1534" s="251" t="s">
        <v>19</v>
      </c>
      <c r="F1534" s="252" t="s">
        <v>1980</v>
      </c>
      <c r="G1534" s="250"/>
      <c r="H1534" s="251" t="s">
        <v>19</v>
      </c>
      <c r="I1534" s="253"/>
      <c r="J1534" s="250"/>
      <c r="K1534" s="250"/>
      <c r="L1534" s="254"/>
      <c r="M1534" s="255"/>
      <c r="N1534" s="256"/>
      <c r="O1534" s="256"/>
      <c r="P1534" s="256"/>
      <c r="Q1534" s="256"/>
      <c r="R1534" s="256"/>
      <c r="S1534" s="256"/>
      <c r="T1534" s="257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58" t="s">
        <v>438</v>
      </c>
      <c r="AU1534" s="258" t="s">
        <v>78</v>
      </c>
      <c r="AV1534" s="13" t="s">
        <v>76</v>
      </c>
      <c r="AW1534" s="13" t="s">
        <v>31</v>
      </c>
      <c r="AX1534" s="13" t="s">
        <v>69</v>
      </c>
      <c r="AY1534" s="258" t="s">
        <v>149</v>
      </c>
    </row>
    <row r="1535" s="14" customFormat="1">
      <c r="A1535" s="14"/>
      <c r="B1535" s="259"/>
      <c r="C1535" s="260"/>
      <c r="D1535" s="227" t="s">
        <v>438</v>
      </c>
      <c r="E1535" s="261" t="s">
        <v>19</v>
      </c>
      <c r="F1535" s="262" t="s">
        <v>1981</v>
      </c>
      <c r="G1535" s="260"/>
      <c r="H1535" s="263">
        <v>51.600000000000001</v>
      </c>
      <c r="I1535" s="264"/>
      <c r="J1535" s="260"/>
      <c r="K1535" s="260"/>
      <c r="L1535" s="265"/>
      <c r="M1535" s="266"/>
      <c r="N1535" s="267"/>
      <c r="O1535" s="267"/>
      <c r="P1535" s="267"/>
      <c r="Q1535" s="267"/>
      <c r="R1535" s="267"/>
      <c r="S1535" s="267"/>
      <c r="T1535" s="268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69" t="s">
        <v>438</v>
      </c>
      <c r="AU1535" s="269" t="s">
        <v>78</v>
      </c>
      <c r="AV1535" s="14" t="s">
        <v>78</v>
      </c>
      <c r="AW1535" s="14" t="s">
        <v>31</v>
      </c>
      <c r="AX1535" s="14" t="s">
        <v>69</v>
      </c>
      <c r="AY1535" s="269" t="s">
        <v>149</v>
      </c>
    </row>
    <row r="1536" s="14" customFormat="1">
      <c r="A1536" s="14"/>
      <c r="B1536" s="259"/>
      <c r="C1536" s="260"/>
      <c r="D1536" s="227" t="s">
        <v>438</v>
      </c>
      <c r="E1536" s="261" t="s">
        <v>19</v>
      </c>
      <c r="F1536" s="262" t="s">
        <v>1982</v>
      </c>
      <c r="G1536" s="260"/>
      <c r="H1536" s="263">
        <v>39</v>
      </c>
      <c r="I1536" s="264"/>
      <c r="J1536" s="260"/>
      <c r="K1536" s="260"/>
      <c r="L1536" s="265"/>
      <c r="M1536" s="266"/>
      <c r="N1536" s="267"/>
      <c r="O1536" s="267"/>
      <c r="P1536" s="267"/>
      <c r="Q1536" s="267"/>
      <c r="R1536" s="267"/>
      <c r="S1536" s="267"/>
      <c r="T1536" s="268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69" t="s">
        <v>438</v>
      </c>
      <c r="AU1536" s="269" t="s">
        <v>78</v>
      </c>
      <c r="AV1536" s="14" t="s">
        <v>78</v>
      </c>
      <c r="AW1536" s="14" t="s">
        <v>31</v>
      </c>
      <c r="AX1536" s="14" t="s">
        <v>69</v>
      </c>
      <c r="AY1536" s="269" t="s">
        <v>149</v>
      </c>
    </row>
    <row r="1537" s="14" customFormat="1">
      <c r="A1537" s="14"/>
      <c r="B1537" s="259"/>
      <c r="C1537" s="260"/>
      <c r="D1537" s="227" t="s">
        <v>438</v>
      </c>
      <c r="E1537" s="261" t="s">
        <v>19</v>
      </c>
      <c r="F1537" s="262" t="s">
        <v>1983</v>
      </c>
      <c r="G1537" s="260"/>
      <c r="H1537" s="263">
        <v>7.7999999999999998</v>
      </c>
      <c r="I1537" s="264"/>
      <c r="J1537" s="260"/>
      <c r="K1537" s="260"/>
      <c r="L1537" s="265"/>
      <c r="M1537" s="266"/>
      <c r="N1537" s="267"/>
      <c r="O1537" s="267"/>
      <c r="P1537" s="267"/>
      <c r="Q1537" s="267"/>
      <c r="R1537" s="267"/>
      <c r="S1537" s="267"/>
      <c r="T1537" s="268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69" t="s">
        <v>438</v>
      </c>
      <c r="AU1537" s="269" t="s">
        <v>78</v>
      </c>
      <c r="AV1537" s="14" t="s">
        <v>78</v>
      </c>
      <c r="AW1537" s="14" t="s">
        <v>31</v>
      </c>
      <c r="AX1537" s="14" t="s">
        <v>69</v>
      </c>
      <c r="AY1537" s="269" t="s">
        <v>149</v>
      </c>
    </row>
    <row r="1538" s="14" customFormat="1">
      <c r="A1538" s="14"/>
      <c r="B1538" s="259"/>
      <c r="C1538" s="260"/>
      <c r="D1538" s="227" t="s">
        <v>438</v>
      </c>
      <c r="E1538" s="261" t="s">
        <v>19</v>
      </c>
      <c r="F1538" s="262" t="s">
        <v>1984</v>
      </c>
      <c r="G1538" s="260"/>
      <c r="H1538" s="263">
        <v>33</v>
      </c>
      <c r="I1538" s="264"/>
      <c r="J1538" s="260"/>
      <c r="K1538" s="260"/>
      <c r="L1538" s="265"/>
      <c r="M1538" s="266"/>
      <c r="N1538" s="267"/>
      <c r="O1538" s="267"/>
      <c r="P1538" s="267"/>
      <c r="Q1538" s="267"/>
      <c r="R1538" s="267"/>
      <c r="S1538" s="267"/>
      <c r="T1538" s="268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69" t="s">
        <v>438</v>
      </c>
      <c r="AU1538" s="269" t="s">
        <v>78</v>
      </c>
      <c r="AV1538" s="14" t="s">
        <v>78</v>
      </c>
      <c r="AW1538" s="14" t="s">
        <v>31</v>
      </c>
      <c r="AX1538" s="14" t="s">
        <v>69</v>
      </c>
      <c r="AY1538" s="269" t="s">
        <v>149</v>
      </c>
    </row>
    <row r="1539" s="14" customFormat="1">
      <c r="A1539" s="14"/>
      <c r="B1539" s="259"/>
      <c r="C1539" s="260"/>
      <c r="D1539" s="227" t="s">
        <v>438</v>
      </c>
      <c r="E1539" s="261" t="s">
        <v>19</v>
      </c>
      <c r="F1539" s="262" t="s">
        <v>1985</v>
      </c>
      <c r="G1539" s="260"/>
      <c r="H1539" s="263">
        <v>45.600000000000001</v>
      </c>
      <c r="I1539" s="264"/>
      <c r="J1539" s="260"/>
      <c r="K1539" s="260"/>
      <c r="L1539" s="265"/>
      <c r="M1539" s="266"/>
      <c r="N1539" s="267"/>
      <c r="O1539" s="267"/>
      <c r="P1539" s="267"/>
      <c r="Q1539" s="267"/>
      <c r="R1539" s="267"/>
      <c r="S1539" s="267"/>
      <c r="T1539" s="268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69" t="s">
        <v>438</v>
      </c>
      <c r="AU1539" s="269" t="s">
        <v>78</v>
      </c>
      <c r="AV1539" s="14" t="s">
        <v>78</v>
      </c>
      <c r="AW1539" s="14" t="s">
        <v>31</v>
      </c>
      <c r="AX1539" s="14" t="s">
        <v>69</v>
      </c>
      <c r="AY1539" s="269" t="s">
        <v>149</v>
      </c>
    </row>
    <row r="1540" s="14" customFormat="1">
      <c r="A1540" s="14"/>
      <c r="B1540" s="259"/>
      <c r="C1540" s="260"/>
      <c r="D1540" s="227" t="s">
        <v>438</v>
      </c>
      <c r="E1540" s="261" t="s">
        <v>19</v>
      </c>
      <c r="F1540" s="262" t="s">
        <v>1986</v>
      </c>
      <c r="G1540" s="260"/>
      <c r="H1540" s="263">
        <v>7.2000000000000002</v>
      </c>
      <c r="I1540" s="264"/>
      <c r="J1540" s="260"/>
      <c r="K1540" s="260"/>
      <c r="L1540" s="265"/>
      <c r="M1540" s="266"/>
      <c r="N1540" s="267"/>
      <c r="O1540" s="267"/>
      <c r="P1540" s="267"/>
      <c r="Q1540" s="267"/>
      <c r="R1540" s="267"/>
      <c r="S1540" s="267"/>
      <c r="T1540" s="268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69" t="s">
        <v>438</v>
      </c>
      <c r="AU1540" s="269" t="s">
        <v>78</v>
      </c>
      <c r="AV1540" s="14" t="s">
        <v>78</v>
      </c>
      <c r="AW1540" s="14" t="s">
        <v>31</v>
      </c>
      <c r="AX1540" s="14" t="s">
        <v>69</v>
      </c>
      <c r="AY1540" s="269" t="s">
        <v>149</v>
      </c>
    </row>
    <row r="1541" s="14" customFormat="1">
      <c r="A1541" s="14"/>
      <c r="B1541" s="259"/>
      <c r="C1541" s="260"/>
      <c r="D1541" s="227" t="s">
        <v>438</v>
      </c>
      <c r="E1541" s="261" t="s">
        <v>19</v>
      </c>
      <c r="F1541" s="262" t="s">
        <v>1986</v>
      </c>
      <c r="G1541" s="260"/>
      <c r="H1541" s="263">
        <v>7.2000000000000002</v>
      </c>
      <c r="I1541" s="264"/>
      <c r="J1541" s="260"/>
      <c r="K1541" s="260"/>
      <c r="L1541" s="265"/>
      <c r="M1541" s="266"/>
      <c r="N1541" s="267"/>
      <c r="O1541" s="267"/>
      <c r="P1541" s="267"/>
      <c r="Q1541" s="267"/>
      <c r="R1541" s="267"/>
      <c r="S1541" s="267"/>
      <c r="T1541" s="268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69" t="s">
        <v>438</v>
      </c>
      <c r="AU1541" s="269" t="s">
        <v>78</v>
      </c>
      <c r="AV1541" s="14" t="s">
        <v>78</v>
      </c>
      <c r="AW1541" s="14" t="s">
        <v>31</v>
      </c>
      <c r="AX1541" s="14" t="s">
        <v>69</v>
      </c>
      <c r="AY1541" s="269" t="s">
        <v>149</v>
      </c>
    </row>
    <row r="1542" s="14" customFormat="1">
      <c r="A1542" s="14"/>
      <c r="B1542" s="259"/>
      <c r="C1542" s="260"/>
      <c r="D1542" s="227" t="s">
        <v>438</v>
      </c>
      <c r="E1542" s="261" t="s">
        <v>19</v>
      </c>
      <c r="F1542" s="262" t="s">
        <v>1987</v>
      </c>
      <c r="G1542" s="260"/>
      <c r="H1542" s="263">
        <v>39</v>
      </c>
      <c r="I1542" s="264"/>
      <c r="J1542" s="260"/>
      <c r="K1542" s="260"/>
      <c r="L1542" s="265"/>
      <c r="M1542" s="266"/>
      <c r="N1542" s="267"/>
      <c r="O1542" s="267"/>
      <c r="P1542" s="267"/>
      <c r="Q1542" s="267"/>
      <c r="R1542" s="267"/>
      <c r="S1542" s="267"/>
      <c r="T1542" s="268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69" t="s">
        <v>438</v>
      </c>
      <c r="AU1542" s="269" t="s">
        <v>78</v>
      </c>
      <c r="AV1542" s="14" t="s">
        <v>78</v>
      </c>
      <c r="AW1542" s="14" t="s">
        <v>31</v>
      </c>
      <c r="AX1542" s="14" t="s">
        <v>69</v>
      </c>
      <c r="AY1542" s="269" t="s">
        <v>149</v>
      </c>
    </row>
    <row r="1543" s="15" customFormat="1">
      <c r="A1543" s="15"/>
      <c r="B1543" s="270"/>
      <c r="C1543" s="271"/>
      <c r="D1543" s="227" t="s">
        <v>438</v>
      </c>
      <c r="E1543" s="272" t="s">
        <v>19</v>
      </c>
      <c r="F1543" s="273" t="s">
        <v>441</v>
      </c>
      <c r="G1543" s="271"/>
      <c r="H1543" s="274">
        <v>230.39999999999995</v>
      </c>
      <c r="I1543" s="275"/>
      <c r="J1543" s="271"/>
      <c r="K1543" s="271"/>
      <c r="L1543" s="276"/>
      <c r="M1543" s="277"/>
      <c r="N1543" s="278"/>
      <c r="O1543" s="278"/>
      <c r="P1543" s="278"/>
      <c r="Q1543" s="278"/>
      <c r="R1543" s="278"/>
      <c r="S1543" s="278"/>
      <c r="T1543" s="279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15"/>
      <c r="AT1543" s="280" t="s">
        <v>438</v>
      </c>
      <c r="AU1543" s="280" t="s">
        <v>78</v>
      </c>
      <c r="AV1543" s="15" t="s">
        <v>166</v>
      </c>
      <c r="AW1543" s="15" t="s">
        <v>31</v>
      </c>
      <c r="AX1543" s="15" t="s">
        <v>69</v>
      </c>
      <c r="AY1543" s="280" t="s">
        <v>149</v>
      </c>
    </row>
    <row r="1544" s="14" customFormat="1">
      <c r="A1544" s="14"/>
      <c r="B1544" s="259"/>
      <c r="C1544" s="260"/>
      <c r="D1544" s="227" t="s">
        <v>438</v>
      </c>
      <c r="E1544" s="261" t="s">
        <v>19</v>
      </c>
      <c r="F1544" s="262" t="s">
        <v>1988</v>
      </c>
      <c r="G1544" s="260"/>
      <c r="H1544" s="263">
        <v>44.399999999999999</v>
      </c>
      <c r="I1544" s="264"/>
      <c r="J1544" s="260"/>
      <c r="K1544" s="260"/>
      <c r="L1544" s="265"/>
      <c r="M1544" s="266"/>
      <c r="N1544" s="267"/>
      <c r="O1544" s="267"/>
      <c r="P1544" s="267"/>
      <c r="Q1544" s="267"/>
      <c r="R1544" s="267"/>
      <c r="S1544" s="267"/>
      <c r="T1544" s="268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69" t="s">
        <v>438</v>
      </c>
      <c r="AU1544" s="269" t="s">
        <v>78</v>
      </c>
      <c r="AV1544" s="14" t="s">
        <v>78</v>
      </c>
      <c r="AW1544" s="14" t="s">
        <v>31</v>
      </c>
      <c r="AX1544" s="14" t="s">
        <v>69</v>
      </c>
      <c r="AY1544" s="269" t="s">
        <v>149</v>
      </c>
    </row>
    <row r="1545" s="15" customFormat="1">
      <c r="A1545" s="15"/>
      <c r="B1545" s="270"/>
      <c r="C1545" s="271"/>
      <c r="D1545" s="227" t="s">
        <v>438</v>
      </c>
      <c r="E1545" s="272" t="s">
        <v>19</v>
      </c>
      <c r="F1545" s="273" t="s">
        <v>441</v>
      </c>
      <c r="G1545" s="271"/>
      <c r="H1545" s="274">
        <v>44.399999999999999</v>
      </c>
      <c r="I1545" s="275"/>
      <c r="J1545" s="271"/>
      <c r="K1545" s="271"/>
      <c r="L1545" s="276"/>
      <c r="M1545" s="277"/>
      <c r="N1545" s="278"/>
      <c r="O1545" s="278"/>
      <c r="P1545" s="278"/>
      <c r="Q1545" s="278"/>
      <c r="R1545" s="278"/>
      <c r="S1545" s="278"/>
      <c r="T1545" s="279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80" t="s">
        <v>438</v>
      </c>
      <c r="AU1545" s="280" t="s">
        <v>78</v>
      </c>
      <c r="AV1545" s="15" t="s">
        <v>166</v>
      </c>
      <c r="AW1545" s="15" t="s">
        <v>31</v>
      </c>
      <c r="AX1545" s="15" t="s">
        <v>69</v>
      </c>
      <c r="AY1545" s="280" t="s">
        <v>149</v>
      </c>
    </row>
    <row r="1546" s="16" customFormat="1">
      <c r="A1546" s="16"/>
      <c r="B1546" s="281"/>
      <c r="C1546" s="282"/>
      <c r="D1546" s="227" t="s">
        <v>438</v>
      </c>
      <c r="E1546" s="283" t="s">
        <v>19</v>
      </c>
      <c r="F1546" s="284" t="s">
        <v>446</v>
      </c>
      <c r="G1546" s="282"/>
      <c r="H1546" s="285">
        <v>274.79999999999995</v>
      </c>
      <c r="I1546" s="286"/>
      <c r="J1546" s="282"/>
      <c r="K1546" s="282"/>
      <c r="L1546" s="287"/>
      <c r="M1546" s="288"/>
      <c r="N1546" s="289"/>
      <c r="O1546" s="289"/>
      <c r="P1546" s="289"/>
      <c r="Q1546" s="289"/>
      <c r="R1546" s="289"/>
      <c r="S1546" s="289"/>
      <c r="T1546" s="290"/>
      <c r="U1546" s="16"/>
      <c r="V1546" s="16"/>
      <c r="W1546" s="16"/>
      <c r="X1546" s="16"/>
      <c r="Y1546" s="16"/>
      <c r="Z1546" s="16"/>
      <c r="AA1546" s="16"/>
      <c r="AB1546" s="16"/>
      <c r="AC1546" s="16"/>
      <c r="AD1546" s="16"/>
      <c r="AE1546" s="16"/>
      <c r="AT1546" s="291" t="s">
        <v>438</v>
      </c>
      <c r="AU1546" s="291" t="s">
        <v>78</v>
      </c>
      <c r="AV1546" s="16" t="s">
        <v>156</v>
      </c>
      <c r="AW1546" s="16" t="s">
        <v>31</v>
      </c>
      <c r="AX1546" s="16" t="s">
        <v>76</v>
      </c>
      <c r="AY1546" s="291" t="s">
        <v>149</v>
      </c>
    </row>
    <row r="1547" s="14" customFormat="1">
      <c r="A1547" s="14"/>
      <c r="B1547" s="259"/>
      <c r="C1547" s="260"/>
      <c r="D1547" s="227" t="s">
        <v>438</v>
      </c>
      <c r="E1547" s="260"/>
      <c r="F1547" s="262" t="s">
        <v>1989</v>
      </c>
      <c r="G1547" s="260"/>
      <c r="H1547" s="263">
        <v>302.27999999999997</v>
      </c>
      <c r="I1547" s="264"/>
      <c r="J1547" s="260"/>
      <c r="K1547" s="260"/>
      <c r="L1547" s="265"/>
      <c r="M1547" s="266"/>
      <c r="N1547" s="267"/>
      <c r="O1547" s="267"/>
      <c r="P1547" s="267"/>
      <c r="Q1547" s="267"/>
      <c r="R1547" s="267"/>
      <c r="S1547" s="267"/>
      <c r="T1547" s="268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69" t="s">
        <v>438</v>
      </c>
      <c r="AU1547" s="269" t="s">
        <v>78</v>
      </c>
      <c r="AV1547" s="14" t="s">
        <v>78</v>
      </c>
      <c r="AW1547" s="14" t="s">
        <v>4</v>
      </c>
      <c r="AX1547" s="14" t="s">
        <v>76</v>
      </c>
      <c r="AY1547" s="269" t="s">
        <v>149</v>
      </c>
    </row>
    <row r="1548" s="12" customFormat="1" ht="22.8" customHeight="1">
      <c r="A1548" s="12"/>
      <c r="B1548" s="198"/>
      <c r="C1548" s="199"/>
      <c r="D1548" s="200" t="s">
        <v>68</v>
      </c>
      <c r="E1548" s="212" t="s">
        <v>1996</v>
      </c>
      <c r="F1548" s="212" t="s">
        <v>1997</v>
      </c>
      <c r="G1548" s="199"/>
      <c r="H1548" s="199"/>
      <c r="I1548" s="202"/>
      <c r="J1548" s="213">
        <f>BK1548</f>
        <v>0</v>
      </c>
      <c r="K1548" s="199"/>
      <c r="L1548" s="204"/>
      <c r="M1548" s="205"/>
      <c r="N1548" s="206"/>
      <c r="O1548" s="206"/>
      <c r="P1548" s="207">
        <f>SUM(P1549:P1578)</f>
        <v>0</v>
      </c>
      <c r="Q1548" s="206"/>
      <c r="R1548" s="207">
        <f>SUM(R1549:R1578)</f>
        <v>1.0657000000000001</v>
      </c>
      <c r="S1548" s="206"/>
      <c r="T1548" s="208">
        <f>SUM(T1549:T1578)</f>
        <v>0</v>
      </c>
      <c r="U1548" s="12"/>
      <c r="V1548" s="12"/>
      <c r="W1548" s="12"/>
      <c r="X1548" s="12"/>
      <c r="Y1548" s="12"/>
      <c r="Z1548" s="12"/>
      <c r="AA1548" s="12"/>
      <c r="AB1548" s="12"/>
      <c r="AC1548" s="12"/>
      <c r="AD1548" s="12"/>
      <c r="AE1548" s="12"/>
      <c r="AR1548" s="209" t="s">
        <v>78</v>
      </c>
      <c r="AT1548" s="210" t="s">
        <v>68</v>
      </c>
      <c r="AU1548" s="210" t="s">
        <v>76</v>
      </c>
      <c r="AY1548" s="209" t="s">
        <v>149</v>
      </c>
      <c r="BK1548" s="211">
        <f>SUM(BK1549:BK1578)</f>
        <v>0</v>
      </c>
    </row>
    <row r="1549" s="2" customFormat="1" ht="24.15" customHeight="1">
      <c r="A1549" s="40"/>
      <c r="B1549" s="41"/>
      <c r="C1549" s="214" t="s">
        <v>1998</v>
      </c>
      <c r="D1549" s="214" t="s">
        <v>151</v>
      </c>
      <c r="E1549" s="215" t="s">
        <v>1999</v>
      </c>
      <c r="F1549" s="216" t="s">
        <v>2000</v>
      </c>
      <c r="G1549" s="217" t="s">
        <v>320</v>
      </c>
      <c r="H1549" s="218">
        <v>45</v>
      </c>
      <c r="I1549" s="219"/>
      <c r="J1549" s="220">
        <f>ROUND(I1549*H1549,2)</f>
        <v>0</v>
      </c>
      <c r="K1549" s="216" t="s">
        <v>161</v>
      </c>
      <c r="L1549" s="46"/>
      <c r="M1549" s="221" t="s">
        <v>19</v>
      </c>
      <c r="N1549" s="222" t="s">
        <v>40</v>
      </c>
      <c r="O1549" s="86"/>
      <c r="P1549" s="223">
        <f>O1549*H1549</f>
        <v>0</v>
      </c>
      <c r="Q1549" s="223">
        <v>0</v>
      </c>
      <c r="R1549" s="223">
        <f>Q1549*H1549</f>
        <v>0</v>
      </c>
      <c r="S1549" s="223">
        <v>0</v>
      </c>
      <c r="T1549" s="224">
        <f>S1549*H1549</f>
        <v>0</v>
      </c>
      <c r="U1549" s="40"/>
      <c r="V1549" s="40"/>
      <c r="W1549" s="40"/>
      <c r="X1549" s="40"/>
      <c r="Y1549" s="40"/>
      <c r="Z1549" s="40"/>
      <c r="AA1549" s="40"/>
      <c r="AB1549" s="40"/>
      <c r="AC1549" s="40"/>
      <c r="AD1549" s="40"/>
      <c r="AE1549" s="40"/>
      <c r="AR1549" s="225" t="s">
        <v>286</v>
      </c>
      <c r="AT1549" s="225" t="s">
        <v>151</v>
      </c>
      <c r="AU1549" s="225" t="s">
        <v>78</v>
      </c>
      <c r="AY1549" s="19" t="s">
        <v>149</v>
      </c>
      <c r="BE1549" s="226">
        <f>IF(N1549="základní",J1549,0)</f>
        <v>0</v>
      </c>
      <c r="BF1549" s="226">
        <f>IF(N1549="snížená",J1549,0)</f>
        <v>0</v>
      </c>
      <c r="BG1549" s="226">
        <f>IF(N1549="zákl. přenesená",J1549,0)</f>
        <v>0</v>
      </c>
      <c r="BH1549" s="226">
        <f>IF(N1549="sníž. přenesená",J1549,0)</f>
        <v>0</v>
      </c>
      <c r="BI1549" s="226">
        <f>IF(N1549="nulová",J1549,0)</f>
        <v>0</v>
      </c>
      <c r="BJ1549" s="19" t="s">
        <v>76</v>
      </c>
      <c r="BK1549" s="226">
        <f>ROUND(I1549*H1549,2)</f>
        <v>0</v>
      </c>
      <c r="BL1549" s="19" t="s">
        <v>286</v>
      </c>
      <c r="BM1549" s="225" t="s">
        <v>2001</v>
      </c>
    </row>
    <row r="1550" s="2" customFormat="1">
      <c r="A1550" s="40"/>
      <c r="B1550" s="41"/>
      <c r="C1550" s="42"/>
      <c r="D1550" s="227" t="s">
        <v>158</v>
      </c>
      <c r="E1550" s="42"/>
      <c r="F1550" s="228" t="s">
        <v>2002</v>
      </c>
      <c r="G1550" s="42"/>
      <c r="H1550" s="42"/>
      <c r="I1550" s="229"/>
      <c r="J1550" s="42"/>
      <c r="K1550" s="42"/>
      <c r="L1550" s="46"/>
      <c r="M1550" s="230"/>
      <c r="N1550" s="231"/>
      <c r="O1550" s="86"/>
      <c r="P1550" s="86"/>
      <c r="Q1550" s="86"/>
      <c r="R1550" s="86"/>
      <c r="S1550" s="86"/>
      <c r="T1550" s="87"/>
      <c r="U1550" s="40"/>
      <c r="V1550" s="40"/>
      <c r="W1550" s="40"/>
      <c r="X1550" s="40"/>
      <c r="Y1550" s="40"/>
      <c r="Z1550" s="40"/>
      <c r="AA1550" s="40"/>
      <c r="AB1550" s="40"/>
      <c r="AC1550" s="40"/>
      <c r="AD1550" s="40"/>
      <c r="AE1550" s="40"/>
      <c r="AT1550" s="19" t="s">
        <v>158</v>
      </c>
      <c r="AU1550" s="19" t="s">
        <v>78</v>
      </c>
    </row>
    <row r="1551" s="2" customFormat="1">
      <c r="A1551" s="40"/>
      <c r="B1551" s="41"/>
      <c r="C1551" s="42"/>
      <c r="D1551" s="232" t="s">
        <v>164</v>
      </c>
      <c r="E1551" s="42"/>
      <c r="F1551" s="233" t="s">
        <v>2003</v>
      </c>
      <c r="G1551" s="42"/>
      <c r="H1551" s="42"/>
      <c r="I1551" s="229"/>
      <c r="J1551" s="42"/>
      <c r="K1551" s="42"/>
      <c r="L1551" s="46"/>
      <c r="M1551" s="230"/>
      <c r="N1551" s="231"/>
      <c r="O1551" s="86"/>
      <c r="P1551" s="86"/>
      <c r="Q1551" s="86"/>
      <c r="R1551" s="86"/>
      <c r="S1551" s="86"/>
      <c r="T1551" s="87"/>
      <c r="U1551" s="40"/>
      <c r="V1551" s="40"/>
      <c r="W1551" s="40"/>
      <c r="X1551" s="40"/>
      <c r="Y1551" s="40"/>
      <c r="Z1551" s="40"/>
      <c r="AA1551" s="40"/>
      <c r="AB1551" s="40"/>
      <c r="AC1551" s="40"/>
      <c r="AD1551" s="40"/>
      <c r="AE1551" s="40"/>
      <c r="AT1551" s="19" t="s">
        <v>164</v>
      </c>
      <c r="AU1551" s="19" t="s">
        <v>78</v>
      </c>
    </row>
    <row r="1552" s="14" customFormat="1">
      <c r="A1552" s="14"/>
      <c r="B1552" s="259"/>
      <c r="C1552" s="260"/>
      <c r="D1552" s="227" t="s">
        <v>438</v>
      </c>
      <c r="E1552" s="261" t="s">
        <v>19</v>
      </c>
      <c r="F1552" s="262" t="s">
        <v>2004</v>
      </c>
      <c r="G1552" s="260"/>
      <c r="H1552" s="263">
        <v>45</v>
      </c>
      <c r="I1552" s="264"/>
      <c r="J1552" s="260"/>
      <c r="K1552" s="260"/>
      <c r="L1552" s="265"/>
      <c r="M1552" s="266"/>
      <c r="N1552" s="267"/>
      <c r="O1552" s="267"/>
      <c r="P1552" s="267"/>
      <c r="Q1552" s="267"/>
      <c r="R1552" s="267"/>
      <c r="S1552" s="267"/>
      <c r="T1552" s="268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69" t="s">
        <v>438</v>
      </c>
      <c r="AU1552" s="269" t="s">
        <v>78</v>
      </c>
      <c r="AV1552" s="14" t="s">
        <v>78</v>
      </c>
      <c r="AW1552" s="14" t="s">
        <v>31</v>
      </c>
      <c r="AX1552" s="14" t="s">
        <v>69</v>
      </c>
      <c r="AY1552" s="269" t="s">
        <v>149</v>
      </c>
    </row>
    <row r="1553" s="15" customFormat="1">
      <c r="A1553" s="15"/>
      <c r="B1553" s="270"/>
      <c r="C1553" s="271"/>
      <c r="D1553" s="227" t="s">
        <v>438</v>
      </c>
      <c r="E1553" s="272" t="s">
        <v>19</v>
      </c>
      <c r="F1553" s="273" t="s">
        <v>441</v>
      </c>
      <c r="G1553" s="271"/>
      <c r="H1553" s="274">
        <v>45</v>
      </c>
      <c r="I1553" s="275"/>
      <c r="J1553" s="271"/>
      <c r="K1553" s="271"/>
      <c r="L1553" s="276"/>
      <c r="M1553" s="277"/>
      <c r="N1553" s="278"/>
      <c r="O1553" s="278"/>
      <c r="P1553" s="278"/>
      <c r="Q1553" s="278"/>
      <c r="R1553" s="278"/>
      <c r="S1553" s="278"/>
      <c r="T1553" s="279"/>
      <c r="U1553" s="15"/>
      <c r="V1553" s="15"/>
      <c r="W1553" s="15"/>
      <c r="X1553" s="15"/>
      <c r="Y1553" s="15"/>
      <c r="Z1553" s="15"/>
      <c r="AA1553" s="15"/>
      <c r="AB1553" s="15"/>
      <c r="AC1553" s="15"/>
      <c r="AD1553" s="15"/>
      <c r="AE1553" s="15"/>
      <c r="AT1553" s="280" t="s">
        <v>438</v>
      </c>
      <c r="AU1553" s="280" t="s">
        <v>78</v>
      </c>
      <c r="AV1553" s="15" t="s">
        <v>166</v>
      </c>
      <c r="AW1553" s="15" t="s">
        <v>31</v>
      </c>
      <c r="AX1553" s="15" t="s">
        <v>76</v>
      </c>
      <c r="AY1553" s="280" t="s">
        <v>149</v>
      </c>
    </row>
    <row r="1554" s="2" customFormat="1" ht="16.5" customHeight="1">
      <c r="A1554" s="40"/>
      <c r="B1554" s="41"/>
      <c r="C1554" s="234" t="s">
        <v>2005</v>
      </c>
      <c r="D1554" s="234" t="s">
        <v>198</v>
      </c>
      <c r="E1554" s="235" t="s">
        <v>2006</v>
      </c>
      <c r="F1554" s="236" t="s">
        <v>2007</v>
      </c>
      <c r="G1554" s="237" t="s">
        <v>181</v>
      </c>
      <c r="H1554" s="238">
        <v>1</v>
      </c>
      <c r="I1554" s="239"/>
      <c r="J1554" s="240">
        <f>ROUND(I1554*H1554,2)</f>
        <v>0</v>
      </c>
      <c r="K1554" s="236" t="s">
        <v>161</v>
      </c>
      <c r="L1554" s="241"/>
      <c r="M1554" s="242" t="s">
        <v>19</v>
      </c>
      <c r="N1554" s="243" t="s">
        <v>40</v>
      </c>
      <c r="O1554" s="86"/>
      <c r="P1554" s="223">
        <f>O1554*H1554</f>
        <v>0</v>
      </c>
      <c r="Q1554" s="223">
        <v>1</v>
      </c>
      <c r="R1554" s="223">
        <f>Q1554*H1554</f>
        <v>1</v>
      </c>
      <c r="S1554" s="223">
        <v>0</v>
      </c>
      <c r="T1554" s="224">
        <f>S1554*H1554</f>
        <v>0</v>
      </c>
      <c r="U1554" s="40"/>
      <c r="V1554" s="40"/>
      <c r="W1554" s="40"/>
      <c r="X1554" s="40"/>
      <c r="Y1554" s="40"/>
      <c r="Z1554" s="40"/>
      <c r="AA1554" s="40"/>
      <c r="AB1554" s="40"/>
      <c r="AC1554" s="40"/>
      <c r="AD1554" s="40"/>
      <c r="AE1554" s="40"/>
      <c r="AR1554" s="225" t="s">
        <v>330</v>
      </c>
      <c r="AT1554" s="225" t="s">
        <v>198</v>
      </c>
      <c r="AU1554" s="225" t="s">
        <v>78</v>
      </c>
      <c r="AY1554" s="19" t="s">
        <v>149</v>
      </c>
      <c r="BE1554" s="226">
        <f>IF(N1554="základní",J1554,0)</f>
        <v>0</v>
      </c>
      <c r="BF1554" s="226">
        <f>IF(N1554="snížená",J1554,0)</f>
        <v>0</v>
      </c>
      <c r="BG1554" s="226">
        <f>IF(N1554="zákl. přenesená",J1554,0)</f>
        <v>0</v>
      </c>
      <c r="BH1554" s="226">
        <f>IF(N1554="sníž. přenesená",J1554,0)</f>
        <v>0</v>
      </c>
      <c r="BI1554" s="226">
        <f>IF(N1554="nulová",J1554,0)</f>
        <v>0</v>
      </c>
      <c r="BJ1554" s="19" t="s">
        <v>76</v>
      </c>
      <c r="BK1554" s="226">
        <f>ROUND(I1554*H1554,2)</f>
        <v>0</v>
      </c>
      <c r="BL1554" s="19" t="s">
        <v>286</v>
      </c>
      <c r="BM1554" s="225" t="s">
        <v>2008</v>
      </c>
    </row>
    <row r="1555" s="2" customFormat="1">
      <c r="A1555" s="40"/>
      <c r="B1555" s="41"/>
      <c r="C1555" s="42"/>
      <c r="D1555" s="227" t="s">
        <v>158</v>
      </c>
      <c r="E1555" s="42"/>
      <c r="F1555" s="228" t="s">
        <v>2007</v>
      </c>
      <c r="G1555" s="42"/>
      <c r="H1555" s="42"/>
      <c r="I1555" s="229"/>
      <c r="J1555" s="42"/>
      <c r="K1555" s="42"/>
      <c r="L1555" s="46"/>
      <c r="M1555" s="230"/>
      <c r="N1555" s="231"/>
      <c r="O1555" s="86"/>
      <c r="P1555" s="86"/>
      <c r="Q1555" s="86"/>
      <c r="R1555" s="86"/>
      <c r="S1555" s="86"/>
      <c r="T1555" s="87"/>
      <c r="U1555" s="40"/>
      <c r="V1555" s="40"/>
      <c r="W1555" s="40"/>
      <c r="X1555" s="40"/>
      <c r="Y1555" s="40"/>
      <c r="Z1555" s="40"/>
      <c r="AA1555" s="40"/>
      <c r="AB1555" s="40"/>
      <c r="AC1555" s="40"/>
      <c r="AD1555" s="40"/>
      <c r="AE1555" s="40"/>
      <c r="AT1555" s="19" t="s">
        <v>158</v>
      </c>
      <c r="AU1555" s="19" t="s">
        <v>78</v>
      </c>
    </row>
    <row r="1556" s="14" customFormat="1">
      <c r="A1556" s="14"/>
      <c r="B1556" s="259"/>
      <c r="C1556" s="260"/>
      <c r="D1556" s="227" t="s">
        <v>438</v>
      </c>
      <c r="E1556" s="261" t="s">
        <v>19</v>
      </c>
      <c r="F1556" s="262" t="s">
        <v>2009</v>
      </c>
      <c r="G1556" s="260"/>
      <c r="H1556" s="263">
        <v>0.90000000000000002</v>
      </c>
      <c r="I1556" s="264"/>
      <c r="J1556" s="260"/>
      <c r="K1556" s="260"/>
      <c r="L1556" s="265"/>
      <c r="M1556" s="266"/>
      <c r="N1556" s="267"/>
      <c r="O1556" s="267"/>
      <c r="P1556" s="267"/>
      <c r="Q1556" s="267"/>
      <c r="R1556" s="267"/>
      <c r="S1556" s="267"/>
      <c r="T1556" s="268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69" t="s">
        <v>438</v>
      </c>
      <c r="AU1556" s="269" t="s">
        <v>78</v>
      </c>
      <c r="AV1556" s="14" t="s">
        <v>78</v>
      </c>
      <c r="AW1556" s="14" t="s">
        <v>31</v>
      </c>
      <c r="AX1556" s="14" t="s">
        <v>69</v>
      </c>
      <c r="AY1556" s="269" t="s">
        <v>149</v>
      </c>
    </row>
    <row r="1557" s="15" customFormat="1">
      <c r="A1557" s="15"/>
      <c r="B1557" s="270"/>
      <c r="C1557" s="271"/>
      <c r="D1557" s="227" t="s">
        <v>438</v>
      </c>
      <c r="E1557" s="272" t="s">
        <v>19</v>
      </c>
      <c r="F1557" s="273" t="s">
        <v>441</v>
      </c>
      <c r="G1557" s="271"/>
      <c r="H1557" s="274">
        <v>0.90000000000000002</v>
      </c>
      <c r="I1557" s="275"/>
      <c r="J1557" s="271"/>
      <c r="K1557" s="271"/>
      <c r="L1557" s="276"/>
      <c r="M1557" s="277"/>
      <c r="N1557" s="278"/>
      <c r="O1557" s="278"/>
      <c r="P1557" s="278"/>
      <c r="Q1557" s="278"/>
      <c r="R1557" s="278"/>
      <c r="S1557" s="278"/>
      <c r="T1557" s="279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15"/>
      <c r="AT1557" s="280" t="s">
        <v>438</v>
      </c>
      <c r="AU1557" s="280" t="s">
        <v>78</v>
      </c>
      <c r="AV1557" s="15" t="s">
        <v>166</v>
      </c>
      <c r="AW1557" s="15" t="s">
        <v>31</v>
      </c>
      <c r="AX1557" s="15" t="s">
        <v>69</v>
      </c>
      <c r="AY1557" s="280" t="s">
        <v>149</v>
      </c>
    </row>
    <row r="1558" s="14" customFormat="1">
      <c r="A1558" s="14"/>
      <c r="B1558" s="259"/>
      <c r="C1558" s="260"/>
      <c r="D1558" s="227" t="s">
        <v>438</v>
      </c>
      <c r="E1558" s="261" t="s">
        <v>19</v>
      </c>
      <c r="F1558" s="262" t="s">
        <v>2010</v>
      </c>
      <c r="G1558" s="260"/>
      <c r="H1558" s="263">
        <v>0.10000000000000001</v>
      </c>
      <c r="I1558" s="264"/>
      <c r="J1558" s="260"/>
      <c r="K1558" s="260"/>
      <c r="L1558" s="265"/>
      <c r="M1558" s="266"/>
      <c r="N1558" s="267"/>
      <c r="O1558" s="267"/>
      <c r="P1558" s="267"/>
      <c r="Q1558" s="267"/>
      <c r="R1558" s="267"/>
      <c r="S1558" s="267"/>
      <c r="T1558" s="268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69" t="s">
        <v>438</v>
      </c>
      <c r="AU1558" s="269" t="s">
        <v>78</v>
      </c>
      <c r="AV1558" s="14" t="s">
        <v>78</v>
      </c>
      <c r="AW1558" s="14" t="s">
        <v>31</v>
      </c>
      <c r="AX1558" s="14" t="s">
        <v>69</v>
      </c>
      <c r="AY1558" s="269" t="s">
        <v>149</v>
      </c>
    </row>
    <row r="1559" s="15" customFormat="1">
      <c r="A1559" s="15"/>
      <c r="B1559" s="270"/>
      <c r="C1559" s="271"/>
      <c r="D1559" s="227" t="s">
        <v>438</v>
      </c>
      <c r="E1559" s="272" t="s">
        <v>19</v>
      </c>
      <c r="F1559" s="273" t="s">
        <v>441</v>
      </c>
      <c r="G1559" s="271"/>
      <c r="H1559" s="274">
        <v>0.10000000000000001</v>
      </c>
      <c r="I1559" s="275"/>
      <c r="J1559" s="271"/>
      <c r="K1559" s="271"/>
      <c r="L1559" s="276"/>
      <c r="M1559" s="277"/>
      <c r="N1559" s="278"/>
      <c r="O1559" s="278"/>
      <c r="P1559" s="278"/>
      <c r="Q1559" s="278"/>
      <c r="R1559" s="278"/>
      <c r="S1559" s="278"/>
      <c r="T1559" s="279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80" t="s">
        <v>438</v>
      </c>
      <c r="AU1559" s="280" t="s">
        <v>78</v>
      </c>
      <c r="AV1559" s="15" t="s">
        <v>166</v>
      </c>
      <c r="AW1559" s="15" t="s">
        <v>31</v>
      </c>
      <c r="AX1559" s="15" t="s">
        <v>69</v>
      </c>
      <c r="AY1559" s="280" t="s">
        <v>149</v>
      </c>
    </row>
    <row r="1560" s="16" customFormat="1">
      <c r="A1560" s="16"/>
      <c r="B1560" s="281"/>
      <c r="C1560" s="282"/>
      <c r="D1560" s="227" t="s">
        <v>438</v>
      </c>
      <c r="E1560" s="283" t="s">
        <v>19</v>
      </c>
      <c r="F1560" s="284" t="s">
        <v>446</v>
      </c>
      <c r="G1560" s="282"/>
      <c r="H1560" s="285">
        <v>1</v>
      </c>
      <c r="I1560" s="286"/>
      <c r="J1560" s="282"/>
      <c r="K1560" s="282"/>
      <c r="L1560" s="287"/>
      <c r="M1560" s="288"/>
      <c r="N1560" s="289"/>
      <c r="O1560" s="289"/>
      <c r="P1560" s="289"/>
      <c r="Q1560" s="289"/>
      <c r="R1560" s="289"/>
      <c r="S1560" s="289"/>
      <c r="T1560" s="290"/>
      <c r="U1560" s="16"/>
      <c r="V1560" s="16"/>
      <c r="W1560" s="16"/>
      <c r="X1560" s="16"/>
      <c r="Y1560" s="16"/>
      <c r="Z1560" s="16"/>
      <c r="AA1560" s="16"/>
      <c r="AB1560" s="16"/>
      <c r="AC1560" s="16"/>
      <c r="AD1560" s="16"/>
      <c r="AE1560" s="16"/>
      <c r="AT1560" s="291" t="s">
        <v>438</v>
      </c>
      <c r="AU1560" s="291" t="s">
        <v>78</v>
      </c>
      <c r="AV1560" s="16" t="s">
        <v>156</v>
      </c>
      <c r="AW1560" s="16" t="s">
        <v>31</v>
      </c>
      <c r="AX1560" s="16" t="s">
        <v>76</v>
      </c>
      <c r="AY1560" s="291" t="s">
        <v>149</v>
      </c>
    </row>
    <row r="1561" s="2" customFormat="1" ht="24.15" customHeight="1">
      <c r="A1561" s="40"/>
      <c r="B1561" s="41"/>
      <c r="C1561" s="214" t="s">
        <v>2011</v>
      </c>
      <c r="D1561" s="214" t="s">
        <v>151</v>
      </c>
      <c r="E1561" s="215" t="s">
        <v>2012</v>
      </c>
      <c r="F1561" s="216" t="s">
        <v>2013</v>
      </c>
      <c r="G1561" s="217" t="s">
        <v>320</v>
      </c>
      <c r="H1561" s="218">
        <v>45</v>
      </c>
      <c r="I1561" s="219"/>
      <c r="J1561" s="220">
        <f>ROUND(I1561*H1561,2)</f>
        <v>0</v>
      </c>
      <c r="K1561" s="216" t="s">
        <v>161</v>
      </c>
      <c r="L1561" s="46"/>
      <c r="M1561" s="221" t="s">
        <v>19</v>
      </c>
      <c r="N1561" s="222" t="s">
        <v>40</v>
      </c>
      <c r="O1561" s="86"/>
      <c r="P1561" s="223">
        <f>O1561*H1561</f>
        <v>0</v>
      </c>
      <c r="Q1561" s="223">
        <v>0.00058</v>
      </c>
      <c r="R1561" s="223">
        <f>Q1561*H1561</f>
        <v>0.026100000000000002</v>
      </c>
      <c r="S1561" s="223">
        <v>0</v>
      </c>
      <c r="T1561" s="224">
        <f>S1561*H1561</f>
        <v>0</v>
      </c>
      <c r="U1561" s="40"/>
      <c r="V1561" s="40"/>
      <c r="W1561" s="40"/>
      <c r="X1561" s="40"/>
      <c r="Y1561" s="40"/>
      <c r="Z1561" s="40"/>
      <c r="AA1561" s="40"/>
      <c r="AB1561" s="40"/>
      <c r="AC1561" s="40"/>
      <c r="AD1561" s="40"/>
      <c r="AE1561" s="40"/>
      <c r="AR1561" s="225" t="s">
        <v>286</v>
      </c>
      <c r="AT1561" s="225" t="s">
        <v>151</v>
      </c>
      <c r="AU1561" s="225" t="s">
        <v>78</v>
      </c>
      <c r="AY1561" s="19" t="s">
        <v>149</v>
      </c>
      <c r="BE1561" s="226">
        <f>IF(N1561="základní",J1561,0)</f>
        <v>0</v>
      </c>
      <c r="BF1561" s="226">
        <f>IF(N1561="snížená",J1561,0)</f>
        <v>0</v>
      </c>
      <c r="BG1561" s="226">
        <f>IF(N1561="zákl. přenesená",J1561,0)</f>
        <v>0</v>
      </c>
      <c r="BH1561" s="226">
        <f>IF(N1561="sníž. přenesená",J1561,0)</f>
        <v>0</v>
      </c>
      <c r="BI1561" s="226">
        <f>IF(N1561="nulová",J1561,0)</f>
        <v>0</v>
      </c>
      <c r="BJ1561" s="19" t="s">
        <v>76</v>
      </c>
      <c r="BK1561" s="226">
        <f>ROUND(I1561*H1561,2)</f>
        <v>0</v>
      </c>
      <c r="BL1561" s="19" t="s">
        <v>286</v>
      </c>
      <c r="BM1561" s="225" t="s">
        <v>2014</v>
      </c>
    </row>
    <row r="1562" s="2" customFormat="1">
      <c r="A1562" s="40"/>
      <c r="B1562" s="41"/>
      <c r="C1562" s="42"/>
      <c r="D1562" s="227" t="s">
        <v>158</v>
      </c>
      <c r="E1562" s="42"/>
      <c r="F1562" s="228" t="s">
        <v>2015</v>
      </c>
      <c r="G1562" s="42"/>
      <c r="H1562" s="42"/>
      <c r="I1562" s="229"/>
      <c r="J1562" s="42"/>
      <c r="K1562" s="42"/>
      <c r="L1562" s="46"/>
      <c r="M1562" s="230"/>
      <c r="N1562" s="231"/>
      <c r="O1562" s="86"/>
      <c r="P1562" s="86"/>
      <c r="Q1562" s="86"/>
      <c r="R1562" s="86"/>
      <c r="S1562" s="86"/>
      <c r="T1562" s="87"/>
      <c r="U1562" s="40"/>
      <c r="V1562" s="40"/>
      <c r="W1562" s="40"/>
      <c r="X1562" s="40"/>
      <c r="Y1562" s="40"/>
      <c r="Z1562" s="40"/>
      <c r="AA1562" s="40"/>
      <c r="AB1562" s="40"/>
      <c r="AC1562" s="40"/>
      <c r="AD1562" s="40"/>
      <c r="AE1562" s="40"/>
      <c r="AT1562" s="19" t="s">
        <v>158</v>
      </c>
      <c r="AU1562" s="19" t="s">
        <v>78</v>
      </c>
    </row>
    <row r="1563" s="2" customFormat="1">
      <c r="A1563" s="40"/>
      <c r="B1563" s="41"/>
      <c r="C1563" s="42"/>
      <c r="D1563" s="232" t="s">
        <v>164</v>
      </c>
      <c r="E1563" s="42"/>
      <c r="F1563" s="233" t="s">
        <v>2016</v>
      </c>
      <c r="G1563" s="42"/>
      <c r="H1563" s="42"/>
      <c r="I1563" s="229"/>
      <c r="J1563" s="42"/>
      <c r="K1563" s="42"/>
      <c r="L1563" s="46"/>
      <c r="M1563" s="230"/>
      <c r="N1563" s="231"/>
      <c r="O1563" s="86"/>
      <c r="P1563" s="86"/>
      <c r="Q1563" s="86"/>
      <c r="R1563" s="86"/>
      <c r="S1563" s="86"/>
      <c r="T1563" s="87"/>
      <c r="U1563" s="40"/>
      <c r="V1563" s="40"/>
      <c r="W1563" s="40"/>
      <c r="X1563" s="40"/>
      <c r="Y1563" s="40"/>
      <c r="Z1563" s="40"/>
      <c r="AA1563" s="40"/>
      <c r="AB1563" s="40"/>
      <c r="AC1563" s="40"/>
      <c r="AD1563" s="40"/>
      <c r="AE1563" s="40"/>
      <c r="AT1563" s="19" t="s">
        <v>164</v>
      </c>
      <c r="AU1563" s="19" t="s">
        <v>78</v>
      </c>
    </row>
    <row r="1564" s="14" customFormat="1">
      <c r="A1564" s="14"/>
      <c r="B1564" s="259"/>
      <c r="C1564" s="260"/>
      <c r="D1564" s="227" t="s">
        <v>438</v>
      </c>
      <c r="E1564" s="261" t="s">
        <v>19</v>
      </c>
      <c r="F1564" s="262" t="s">
        <v>2004</v>
      </c>
      <c r="G1564" s="260"/>
      <c r="H1564" s="263">
        <v>45</v>
      </c>
      <c r="I1564" s="264"/>
      <c r="J1564" s="260"/>
      <c r="K1564" s="260"/>
      <c r="L1564" s="265"/>
      <c r="M1564" s="266"/>
      <c r="N1564" s="267"/>
      <c r="O1564" s="267"/>
      <c r="P1564" s="267"/>
      <c r="Q1564" s="267"/>
      <c r="R1564" s="267"/>
      <c r="S1564" s="267"/>
      <c r="T1564" s="268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69" t="s">
        <v>438</v>
      </c>
      <c r="AU1564" s="269" t="s">
        <v>78</v>
      </c>
      <c r="AV1564" s="14" t="s">
        <v>78</v>
      </c>
      <c r="AW1564" s="14" t="s">
        <v>31</v>
      </c>
      <c r="AX1564" s="14" t="s">
        <v>69</v>
      </c>
      <c r="AY1564" s="269" t="s">
        <v>149</v>
      </c>
    </row>
    <row r="1565" s="15" customFormat="1">
      <c r="A1565" s="15"/>
      <c r="B1565" s="270"/>
      <c r="C1565" s="271"/>
      <c r="D1565" s="227" t="s">
        <v>438</v>
      </c>
      <c r="E1565" s="272" t="s">
        <v>19</v>
      </c>
      <c r="F1565" s="273" t="s">
        <v>441</v>
      </c>
      <c r="G1565" s="271"/>
      <c r="H1565" s="274">
        <v>45</v>
      </c>
      <c r="I1565" s="275"/>
      <c r="J1565" s="271"/>
      <c r="K1565" s="271"/>
      <c r="L1565" s="276"/>
      <c r="M1565" s="277"/>
      <c r="N1565" s="278"/>
      <c r="O1565" s="278"/>
      <c r="P1565" s="278"/>
      <c r="Q1565" s="278"/>
      <c r="R1565" s="278"/>
      <c r="S1565" s="278"/>
      <c r="T1565" s="279"/>
      <c r="U1565" s="15"/>
      <c r="V1565" s="15"/>
      <c r="W1565" s="15"/>
      <c r="X1565" s="15"/>
      <c r="Y1565" s="15"/>
      <c r="Z1565" s="15"/>
      <c r="AA1565" s="15"/>
      <c r="AB1565" s="15"/>
      <c r="AC1565" s="15"/>
      <c r="AD1565" s="15"/>
      <c r="AE1565" s="15"/>
      <c r="AT1565" s="280" t="s">
        <v>438</v>
      </c>
      <c r="AU1565" s="280" t="s">
        <v>78</v>
      </c>
      <c r="AV1565" s="15" t="s">
        <v>166</v>
      </c>
      <c r="AW1565" s="15" t="s">
        <v>31</v>
      </c>
      <c r="AX1565" s="15" t="s">
        <v>76</v>
      </c>
      <c r="AY1565" s="280" t="s">
        <v>149</v>
      </c>
    </row>
    <row r="1566" s="15" customFormat="1">
      <c r="A1566" s="15"/>
      <c r="B1566" s="270"/>
      <c r="C1566" s="271"/>
      <c r="D1566" s="227" t="s">
        <v>438</v>
      </c>
      <c r="E1566" s="272" t="s">
        <v>19</v>
      </c>
      <c r="F1566" s="273" t="s">
        <v>441</v>
      </c>
      <c r="G1566" s="271"/>
      <c r="H1566" s="274">
        <v>0</v>
      </c>
      <c r="I1566" s="275"/>
      <c r="J1566" s="271"/>
      <c r="K1566" s="271"/>
      <c r="L1566" s="276"/>
      <c r="M1566" s="277"/>
      <c r="N1566" s="278"/>
      <c r="O1566" s="278"/>
      <c r="P1566" s="278"/>
      <c r="Q1566" s="278"/>
      <c r="R1566" s="278"/>
      <c r="S1566" s="278"/>
      <c r="T1566" s="279"/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15"/>
      <c r="AT1566" s="280" t="s">
        <v>438</v>
      </c>
      <c r="AU1566" s="280" t="s">
        <v>78</v>
      </c>
      <c r="AV1566" s="15" t="s">
        <v>166</v>
      </c>
      <c r="AW1566" s="15" t="s">
        <v>31</v>
      </c>
      <c r="AX1566" s="15" t="s">
        <v>69</v>
      </c>
      <c r="AY1566" s="280" t="s">
        <v>149</v>
      </c>
    </row>
    <row r="1567" s="2" customFormat="1" ht="24.15" customHeight="1">
      <c r="A1567" s="40"/>
      <c r="B1567" s="41"/>
      <c r="C1567" s="214" t="s">
        <v>2017</v>
      </c>
      <c r="D1567" s="214" t="s">
        <v>151</v>
      </c>
      <c r="E1567" s="215" t="s">
        <v>2018</v>
      </c>
      <c r="F1567" s="216" t="s">
        <v>2019</v>
      </c>
      <c r="G1567" s="217" t="s">
        <v>320</v>
      </c>
      <c r="H1567" s="218">
        <v>45</v>
      </c>
      <c r="I1567" s="219"/>
      <c r="J1567" s="220">
        <f>ROUND(I1567*H1567,2)</f>
        <v>0</v>
      </c>
      <c r="K1567" s="216" t="s">
        <v>161</v>
      </c>
      <c r="L1567" s="46"/>
      <c r="M1567" s="221" t="s">
        <v>19</v>
      </c>
      <c r="N1567" s="222" t="s">
        <v>40</v>
      </c>
      <c r="O1567" s="86"/>
      <c r="P1567" s="223">
        <f>O1567*H1567</f>
        <v>0</v>
      </c>
      <c r="Q1567" s="223">
        <v>0.00046999999999999999</v>
      </c>
      <c r="R1567" s="223">
        <f>Q1567*H1567</f>
        <v>0.021149999999999999</v>
      </c>
      <c r="S1567" s="223">
        <v>0</v>
      </c>
      <c r="T1567" s="224">
        <f>S1567*H1567</f>
        <v>0</v>
      </c>
      <c r="U1567" s="40"/>
      <c r="V1567" s="40"/>
      <c r="W1567" s="40"/>
      <c r="X1567" s="40"/>
      <c r="Y1567" s="40"/>
      <c r="Z1567" s="40"/>
      <c r="AA1567" s="40"/>
      <c r="AB1567" s="40"/>
      <c r="AC1567" s="40"/>
      <c r="AD1567" s="40"/>
      <c r="AE1567" s="40"/>
      <c r="AR1567" s="225" t="s">
        <v>286</v>
      </c>
      <c r="AT1567" s="225" t="s">
        <v>151</v>
      </c>
      <c r="AU1567" s="225" t="s">
        <v>78</v>
      </c>
      <c r="AY1567" s="19" t="s">
        <v>149</v>
      </c>
      <c r="BE1567" s="226">
        <f>IF(N1567="základní",J1567,0)</f>
        <v>0</v>
      </c>
      <c r="BF1567" s="226">
        <f>IF(N1567="snížená",J1567,0)</f>
        <v>0</v>
      </c>
      <c r="BG1567" s="226">
        <f>IF(N1567="zákl. přenesená",J1567,0)</f>
        <v>0</v>
      </c>
      <c r="BH1567" s="226">
        <f>IF(N1567="sníž. přenesená",J1567,0)</f>
        <v>0</v>
      </c>
      <c r="BI1567" s="226">
        <f>IF(N1567="nulová",J1567,0)</f>
        <v>0</v>
      </c>
      <c r="BJ1567" s="19" t="s">
        <v>76</v>
      </c>
      <c r="BK1567" s="226">
        <f>ROUND(I1567*H1567,2)</f>
        <v>0</v>
      </c>
      <c r="BL1567" s="19" t="s">
        <v>286</v>
      </c>
      <c r="BM1567" s="225" t="s">
        <v>2020</v>
      </c>
    </row>
    <row r="1568" s="2" customFormat="1">
      <c r="A1568" s="40"/>
      <c r="B1568" s="41"/>
      <c r="C1568" s="42"/>
      <c r="D1568" s="227" t="s">
        <v>158</v>
      </c>
      <c r="E1568" s="42"/>
      <c r="F1568" s="228" t="s">
        <v>2021</v>
      </c>
      <c r="G1568" s="42"/>
      <c r="H1568" s="42"/>
      <c r="I1568" s="229"/>
      <c r="J1568" s="42"/>
      <c r="K1568" s="42"/>
      <c r="L1568" s="46"/>
      <c r="M1568" s="230"/>
      <c r="N1568" s="231"/>
      <c r="O1568" s="86"/>
      <c r="P1568" s="86"/>
      <c r="Q1568" s="86"/>
      <c r="R1568" s="86"/>
      <c r="S1568" s="86"/>
      <c r="T1568" s="87"/>
      <c r="U1568" s="40"/>
      <c r="V1568" s="40"/>
      <c r="W1568" s="40"/>
      <c r="X1568" s="40"/>
      <c r="Y1568" s="40"/>
      <c r="Z1568" s="40"/>
      <c r="AA1568" s="40"/>
      <c r="AB1568" s="40"/>
      <c r="AC1568" s="40"/>
      <c r="AD1568" s="40"/>
      <c r="AE1568" s="40"/>
      <c r="AT1568" s="19" t="s">
        <v>158</v>
      </c>
      <c r="AU1568" s="19" t="s">
        <v>78</v>
      </c>
    </row>
    <row r="1569" s="2" customFormat="1">
      <c r="A1569" s="40"/>
      <c r="B1569" s="41"/>
      <c r="C1569" s="42"/>
      <c r="D1569" s="232" t="s">
        <v>164</v>
      </c>
      <c r="E1569" s="42"/>
      <c r="F1569" s="233" t="s">
        <v>2022</v>
      </c>
      <c r="G1569" s="42"/>
      <c r="H1569" s="42"/>
      <c r="I1569" s="229"/>
      <c r="J1569" s="42"/>
      <c r="K1569" s="42"/>
      <c r="L1569" s="46"/>
      <c r="M1569" s="230"/>
      <c r="N1569" s="231"/>
      <c r="O1569" s="86"/>
      <c r="P1569" s="86"/>
      <c r="Q1569" s="86"/>
      <c r="R1569" s="86"/>
      <c r="S1569" s="86"/>
      <c r="T1569" s="87"/>
      <c r="U1569" s="40"/>
      <c r="V1569" s="40"/>
      <c r="W1569" s="40"/>
      <c r="X1569" s="40"/>
      <c r="Y1569" s="40"/>
      <c r="Z1569" s="40"/>
      <c r="AA1569" s="40"/>
      <c r="AB1569" s="40"/>
      <c r="AC1569" s="40"/>
      <c r="AD1569" s="40"/>
      <c r="AE1569" s="40"/>
      <c r="AT1569" s="19" t="s">
        <v>164</v>
      </c>
      <c r="AU1569" s="19" t="s">
        <v>78</v>
      </c>
    </row>
    <row r="1570" s="14" customFormat="1">
      <c r="A1570" s="14"/>
      <c r="B1570" s="259"/>
      <c r="C1570" s="260"/>
      <c r="D1570" s="227" t="s">
        <v>438</v>
      </c>
      <c r="E1570" s="261" t="s">
        <v>19</v>
      </c>
      <c r="F1570" s="262" t="s">
        <v>2004</v>
      </c>
      <c r="G1570" s="260"/>
      <c r="H1570" s="263">
        <v>45</v>
      </c>
      <c r="I1570" s="264"/>
      <c r="J1570" s="260"/>
      <c r="K1570" s="260"/>
      <c r="L1570" s="265"/>
      <c r="M1570" s="266"/>
      <c r="N1570" s="267"/>
      <c r="O1570" s="267"/>
      <c r="P1570" s="267"/>
      <c r="Q1570" s="267"/>
      <c r="R1570" s="267"/>
      <c r="S1570" s="267"/>
      <c r="T1570" s="268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69" t="s">
        <v>438</v>
      </c>
      <c r="AU1570" s="269" t="s">
        <v>78</v>
      </c>
      <c r="AV1570" s="14" t="s">
        <v>78</v>
      </c>
      <c r="AW1570" s="14" t="s">
        <v>31</v>
      </c>
      <c r="AX1570" s="14" t="s">
        <v>76</v>
      </c>
      <c r="AY1570" s="269" t="s">
        <v>149</v>
      </c>
    </row>
    <row r="1571" s="15" customFormat="1">
      <c r="A1571" s="15"/>
      <c r="B1571" s="270"/>
      <c r="C1571" s="271"/>
      <c r="D1571" s="227" t="s">
        <v>438</v>
      </c>
      <c r="E1571" s="272" t="s">
        <v>19</v>
      </c>
      <c r="F1571" s="273" t="s">
        <v>441</v>
      </c>
      <c r="G1571" s="271"/>
      <c r="H1571" s="274">
        <v>45</v>
      </c>
      <c r="I1571" s="275"/>
      <c r="J1571" s="271"/>
      <c r="K1571" s="271"/>
      <c r="L1571" s="276"/>
      <c r="M1571" s="277"/>
      <c r="N1571" s="278"/>
      <c r="O1571" s="278"/>
      <c r="P1571" s="278"/>
      <c r="Q1571" s="278"/>
      <c r="R1571" s="278"/>
      <c r="S1571" s="278"/>
      <c r="T1571" s="279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80" t="s">
        <v>438</v>
      </c>
      <c r="AU1571" s="280" t="s">
        <v>78</v>
      </c>
      <c r="AV1571" s="15" t="s">
        <v>166</v>
      </c>
      <c r="AW1571" s="15" t="s">
        <v>31</v>
      </c>
      <c r="AX1571" s="15" t="s">
        <v>69</v>
      </c>
      <c r="AY1571" s="280" t="s">
        <v>149</v>
      </c>
    </row>
    <row r="1572" s="15" customFormat="1">
      <c r="A1572" s="15"/>
      <c r="B1572" s="270"/>
      <c r="C1572" s="271"/>
      <c r="D1572" s="227" t="s">
        <v>438</v>
      </c>
      <c r="E1572" s="272" t="s">
        <v>19</v>
      </c>
      <c r="F1572" s="273" t="s">
        <v>441</v>
      </c>
      <c r="G1572" s="271"/>
      <c r="H1572" s="274">
        <v>0</v>
      </c>
      <c r="I1572" s="275"/>
      <c r="J1572" s="271"/>
      <c r="K1572" s="271"/>
      <c r="L1572" s="276"/>
      <c r="M1572" s="277"/>
      <c r="N1572" s="278"/>
      <c r="O1572" s="278"/>
      <c r="P1572" s="278"/>
      <c r="Q1572" s="278"/>
      <c r="R1572" s="278"/>
      <c r="S1572" s="278"/>
      <c r="T1572" s="279"/>
      <c r="U1572" s="15"/>
      <c r="V1572" s="15"/>
      <c r="W1572" s="15"/>
      <c r="X1572" s="15"/>
      <c r="Y1572" s="15"/>
      <c r="Z1572" s="15"/>
      <c r="AA1572" s="15"/>
      <c r="AB1572" s="15"/>
      <c r="AC1572" s="15"/>
      <c r="AD1572" s="15"/>
      <c r="AE1572" s="15"/>
      <c r="AT1572" s="280" t="s">
        <v>438</v>
      </c>
      <c r="AU1572" s="280" t="s">
        <v>78</v>
      </c>
      <c r="AV1572" s="15" t="s">
        <v>166</v>
      </c>
      <c r="AW1572" s="15" t="s">
        <v>31</v>
      </c>
      <c r="AX1572" s="15" t="s">
        <v>69</v>
      </c>
      <c r="AY1572" s="280" t="s">
        <v>149</v>
      </c>
    </row>
    <row r="1573" s="2" customFormat="1" ht="24.15" customHeight="1">
      <c r="A1573" s="40"/>
      <c r="B1573" s="41"/>
      <c r="C1573" s="214" t="s">
        <v>2023</v>
      </c>
      <c r="D1573" s="214" t="s">
        <v>151</v>
      </c>
      <c r="E1573" s="215" t="s">
        <v>2024</v>
      </c>
      <c r="F1573" s="216" t="s">
        <v>2025</v>
      </c>
      <c r="G1573" s="217" t="s">
        <v>320</v>
      </c>
      <c r="H1573" s="218">
        <v>45</v>
      </c>
      <c r="I1573" s="219"/>
      <c r="J1573" s="220">
        <f>ROUND(I1573*H1573,2)</f>
        <v>0</v>
      </c>
      <c r="K1573" s="216" t="s">
        <v>161</v>
      </c>
      <c r="L1573" s="46"/>
      <c r="M1573" s="221" t="s">
        <v>19</v>
      </c>
      <c r="N1573" s="222" t="s">
        <v>40</v>
      </c>
      <c r="O1573" s="86"/>
      <c r="P1573" s="223">
        <f>O1573*H1573</f>
        <v>0</v>
      </c>
      <c r="Q1573" s="223">
        <v>0.00040999999999999999</v>
      </c>
      <c r="R1573" s="223">
        <f>Q1573*H1573</f>
        <v>0.018450000000000001</v>
      </c>
      <c r="S1573" s="223">
        <v>0</v>
      </c>
      <c r="T1573" s="224">
        <f>S1573*H1573</f>
        <v>0</v>
      </c>
      <c r="U1573" s="40"/>
      <c r="V1573" s="40"/>
      <c r="W1573" s="40"/>
      <c r="X1573" s="40"/>
      <c r="Y1573" s="40"/>
      <c r="Z1573" s="40"/>
      <c r="AA1573" s="40"/>
      <c r="AB1573" s="40"/>
      <c r="AC1573" s="40"/>
      <c r="AD1573" s="40"/>
      <c r="AE1573" s="40"/>
      <c r="AR1573" s="225" t="s">
        <v>286</v>
      </c>
      <c r="AT1573" s="225" t="s">
        <v>151</v>
      </c>
      <c r="AU1573" s="225" t="s">
        <v>78</v>
      </c>
      <c r="AY1573" s="19" t="s">
        <v>149</v>
      </c>
      <c r="BE1573" s="226">
        <f>IF(N1573="základní",J1573,0)</f>
        <v>0</v>
      </c>
      <c r="BF1573" s="226">
        <f>IF(N1573="snížená",J1573,0)</f>
        <v>0</v>
      </c>
      <c r="BG1573" s="226">
        <f>IF(N1573="zákl. přenesená",J1573,0)</f>
        <v>0</v>
      </c>
      <c r="BH1573" s="226">
        <f>IF(N1573="sníž. přenesená",J1573,0)</f>
        <v>0</v>
      </c>
      <c r="BI1573" s="226">
        <f>IF(N1573="nulová",J1573,0)</f>
        <v>0</v>
      </c>
      <c r="BJ1573" s="19" t="s">
        <v>76</v>
      </c>
      <c r="BK1573" s="226">
        <f>ROUND(I1573*H1573,2)</f>
        <v>0</v>
      </c>
      <c r="BL1573" s="19" t="s">
        <v>286</v>
      </c>
      <c r="BM1573" s="225" t="s">
        <v>2026</v>
      </c>
    </row>
    <row r="1574" s="2" customFormat="1">
      <c r="A1574" s="40"/>
      <c r="B1574" s="41"/>
      <c r="C1574" s="42"/>
      <c r="D1574" s="227" t="s">
        <v>158</v>
      </c>
      <c r="E1574" s="42"/>
      <c r="F1574" s="228" t="s">
        <v>2027</v>
      </c>
      <c r="G1574" s="42"/>
      <c r="H1574" s="42"/>
      <c r="I1574" s="229"/>
      <c r="J1574" s="42"/>
      <c r="K1574" s="42"/>
      <c r="L1574" s="46"/>
      <c r="M1574" s="230"/>
      <c r="N1574" s="231"/>
      <c r="O1574" s="86"/>
      <c r="P1574" s="86"/>
      <c r="Q1574" s="86"/>
      <c r="R1574" s="86"/>
      <c r="S1574" s="86"/>
      <c r="T1574" s="87"/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T1574" s="19" t="s">
        <v>158</v>
      </c>
      <c r="AU1574" s="19" t="s">
        <v>78</v>
      </c>
    </row>
    <row r="1575" s="2" customFormat="1">
      <c r="A1575" s="40"/>
      <c r="B1575" s="41"/>
      <c r="C1575" s="42"/>
      <c r="D1575" s="232" t="s">
        <v>164</v>
      </c>
      <c r="E1575" s="42"/>
      <c r="F1575" s="233" t="s">
        <v>2028</v>
      </c>
      <c r="G1575" s="42"/>
      <c r="H1575" s="42"/>
      <c r="I1575" s="229"/>
      <c r="J1575" s="42"/>
      <c r="K1575" s="42"/>
      <c r="L1575" s="46"/>
      <c r="M1575" s="230"/>
      <c r="N1575" s="231"/>
      <c r="O1575" s="86"/>
      <c r="P1575" s="86"/>
      <c r="Q1575" s="86"/>
      <c r="R1575" s="86"/>
      <c r="S1575" s="86"/>
      <c r="T1575" s="87"/>
      <c r="U1575" s="40"/>
      <c r="V1575" s="40"/>
      <c r="W1575" s="40"/>
      <c r="X1575" s="40"/>
      <c r="Y1575" s="40"/>
      <c r="Z1575" s="40"/>
      <c r="AA1575" s="40"/>
      <c r="AB1575" s="40"/>
      <c r="AC1575" s="40"/>
      <c r="AD1575" s="40"/>
      <c r="AE1575" s="40"/>
      <c r="AT1575" s="19" t="s">
        <v>164</v>
      </c>
      <c r="AU1575" s="19" t="s">
        <v>78</v>
      </c>
    </row>
    <row r="1576" s="14" customFormat="1">
      <c r="A1576" s="14"/>
      <c r="B1576" s="259"/>
      <c r="C1576" s="260"/>
      <c r="D1576" s="227" t="s">
        <v>438</v>
      </c>
      <c r="E1576" s="261" t="s">
        <v>19</v>
      </c>
      <c r="F1576" s="262" t="s">
        <v>2004</v>
      </c>
      <c r="G1576" s="260"/>
      <c r="H1576" s="263">
        <v>45</v>
      </c>
      <c r="I1576" s="264"/>
      <c r="J1576" s="260"/>
      <c r="K1576" s="260"/>
      <c r="L1576" s="265"/>
      <c r="M1576" s="266"/>
      <c r="N1576" s="267"/>
      <c r="O1576" s="267"/>
      <c r="P1576" s="267"/>
      <c r="Q1576" s="267"/>
      <c r="R1576" s="267"/>
      <c r="S1576" s="267"/>
      <c r="T1576" s="268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69" t="s">
        <v>438</v>
      </c>
      <c r="AU1576" s="269" t="s">
        <v>78</v>
      </c>
      <c r="AV1576" s="14" t="s">
        <v>78</v>
      </c>
      <c r="AW1576" s="14" t="s">
        <v>31</v>
      </c>
      <c r="AX1576" s="14" t="s">
        <v>76</v>
      </c>
      <c r="AY1576" s="269" t="s">
        <v>149</v>
      </c>
    </row>
    <row r="1577" s="15" customFormat="1">
      <c r="A1577" s="15"/>
      <c r="B1577" s="270"/>
      <c r="C1577" s="271"/>
      <c r="D1577" s="227" t="s">
        <v>438</v>
      </c>
      <c r="E1577" s="272" t="s">
        <v>19</v>
      </c>
      <c r="F1577" s="273" t="s">
        <v>441</v>
      </c>
      <c r="G1577" s="271"/>
      <c r="H1577" s="274">
        <v>45</v>
      </c>
      <c r="I1577" s="275"/>
      <c r="J1577" s="271"/>
      <c r="K1577" s="271"/>
      <c r="L1577" s="276"/>
      <c r="M1577" s="277"/>
      <c r="N1577" s="278"/>
      <c r="O1577" s="278"/>
      <c r="P1577" s="278"/>
      <c r="Q1577" s="278"/>
      <c r="R1577" s="278"/>
      <c r="S1577" s="278"/>
      <c r="T1577" s="279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15"/>
      <c r="AT1577" s="280" t="s">
        <v>438</v>
      </c>
      <c r="AU1577" s="280" t="s">
        <v>78</v>
      </c>
      <c r="AV1577" s="15" t="s">
        <v>166</v>
      </c>
      <c r="AW1577" s="15" t="s">
        <v>31</v>
      </c>
      <c r="AX1577" s="15" t="s">
        <v>69</v>
      </c>
      <c r="AY1577" s="280" t="s">
        <v>149</v>
      </c>
    </row>
    <row r="1578" s="15" customFormat="1">
      <c r="A1578" s="15"/>
      <c r="B1578" s="270"/>
      <c r="C1578" s="271"/>
      <c r="D1578" s="227" t="s">
        <v>438</v>
      </c>
      <c r="E1578" s="272" t="s">
        <v>19</v>
      </c>
      <c r="F1578" s="273" t="s">
        <v>441</v>
      </c>
      <c r="G1578" s="271"/>
      <c r="H1578" s="274">
        <v>0</v>
      </c>
      <c r="I1578" s="275"/>
      <c r="J1578" s="271"/>
      <c r="K1578" s="271"/>
      <c r="L1578" s="276"/>
      <c r="M1578" s="277"/>
      <c r="N1578" s="278"/>
      <c r="O1578" s="278"/>
      <c r="P1578" s="278"/>
      <c r="Q1578" s="278"/>
      <c r="R1578" s="278"/>
      <c r="S1578" s="278"/>
      <c r="T1578" s="279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80" t="s">
        <v>438</v>
      </c>
      <c r="AU1578" s="280" t="s">
        <v>78</v>
      </c>
      <c r="AV1578" s="15" t="s">
        <v>166</v>
      </c>
      <c r="AW1578" s="15" t="s">
        <v>31</v>
      </c>
      <c r="AX1578" s="15" t="s">
        <v>69</v>
      </c>
      <c r="AY1578" s="280" t="s">
        <v>149</v>
      </c>
    </row>
    <row r="1579" s="12" customFormat="1" ht="25.92" customHeight="1">
      <c r="A1579" s="12"/>
      <c r="B1579" s="198"/>
      <c r="C1579" s="199"/>
      <c r="D1579" s="200" t="s">
        <v>68</v>
      </c>
      <c r="E1579" s="201" t="s">
        <v>531</v>
      </c>
      <c r="F1579" s="201" t="s">
        <v>532</v>
      </c>
      <c r="G1579" s="199"/>
      <c r="H1579" s="199"/>
      <c r="I1579" s="202"/>
      <c r="J1579" s="203">
        <f>BK1579</f>
        <v>0</v>
      </c>
      <c r="K1579" s="199"/>
      <c r="L1579" s="204"/>
      <c r="M1579" s="205"/>
      <c r="N1579" s="206"/>
      <c r="O1579" s="206"/>
      <c r="P1579" s="207">
        <f>SUM(P1580:P1592)</f>
        <v>0</v>
      </c>
      <c r="Q1579" s="206"/>
      <c r="R1579" s="207">
        <f>SUM(R1580:R1592)</f>
        <v>0</v>
      </c>
      <c r="S1579" s="206"/>
      <c r="T1579" s="208">
        <f>SUM(T1580:T1592)</f>
        <v>0</v>
      </c>
      <c r="U1579" s="12"/>
      <c r="V1579" s="12"/>
      <c r="W1579" s="12"/>
      <c r="X1579" s="12"/>
      <c r="Y1579" s="12"/>
      <c r="Z1579" s="12"/>
      <c r="AA1579" s="12"/>
      <c r="AB1579" s="12"/>
      <c r="AC1579" s="12"/>
      <c r="AD1579" s="12"/>
      <c r="AE1579" s="12"/>
      <c r="AR1579" s="209" t="s">
        <v>156</v>
      </c>
      <c r="AT1579" s="210" t="s">
        <v>68</v>
      </c>
      <c r="AU1579" s="210" t="s">
        <v>69</v>
      </c>
      <c r="AY1579" s="209" t="s">
        <v>149</v>
      </c>
      <c r="BK1579" s="211">
        <f>SUM(BK1580:BK1592)</f>
        <v>0</v>
      </c>
    </row>
    <row r="1580" s="2" customFormat="1" ht="16.5" customHeight="1">
      <c r="A1580" s="40"/>
      <c r="B1580" s="41"/>
      <c r="C1580" s="214" t="s">
        <v>2029</v>
      </c>
      <c r="D1580" s="214" t="s">
        <v>151</v>
      </c>
      <c r="E1580" s="215" t="s">
        <v>533</v>
      </c>
      <c r="F1580" s="216" t="s">
        <v>534</v>
      </c>
      <c r="G1580" s="217" t="s">
        <v>333</v>
      </c>
      <c r="H1580" s="218">
        <v>150</v>
      </c>
      <c r="I1580" s="219"/>
      <c r="J1580" s="220">
        <f>ROUND(I1580*H1580,2)</f>
        <v>0</v>
      </c>
      <c r="K1580" s="216" t="s">
        <v>161</v>
      </c>
      <c r="L1580" s="46"/>
      <c r="M1580" s="221" t="s">
        <v>19</v>
      </c>
      <c r="N1580" s="222" t="s">
        <v>40</v>
      </c>
      <c r="O1580" s="86"/>
      <c r="P1580" s="223">
        <f>O1580*H1580</f>
        <v>0</v>
      </c>
      <c r="Q1580" s="223">
        <v>0</v>
      </c>
      <c r="R1580" s="223">
        <f>Q1580*H1580</f>
        <v>0</v>
      </c>
      <c r="S1580" s="223">
        <v>0</v>
      </c>
      <c r="T1580" s="224">
        <f>S1580*H1580</f>
        <v>0</v>
      </c>
      <c r="U1580" s="40"/>
      <c r="V1580" s="40"/>
      <c r="W1580" s="40"/>
      <c r="X1580" s="40"/>
      <c r="Y1580" s="40"/>
      <c r="Z1580" s="40"/>
      <c r="AA1580" s="40"/>
      <c r="AB1580" s="40"/>
      <c r="AC1580" s="40"/>
      <c r="AD1580" s="40"/>
      <c r="AE1580" s="40"/>
      <c r="AR1580" s="225" t="s">
        <v>535</v>
      </c>
      <c r="AT1580" s="225" t="s">
        <v>151</v>
      </c>
      <c r="AU1580" s="225" t="s">
        <v>76</v>
      </c>
      <c r="AY1580" s="19" t="s">
        <v>149</v>
      </c>
      <c r="BE1580" s="226">
        <f>IF(N1580="základní",J1580,0)</f>
        <v>0</v>
      </c>
      <c r="BF1580" s="226">
        <f>IF(N1580="snížená",J1580,0)</f>
        <v>0</v>
      </c>
      <c r="BG1580" s="226">
        <f>IF(N1580="zákl. přenesená",J1580,0)</f>
        <v>0</v>
      </c>
      <c r="BH1580" s="226">
        <f>IF(N1580="sníž. přenesená",J1580,0)</f>
        <v>0</v>
      </c>
      <c r="BI1580" s="226">
        <f>IF(N1580="nulová",J1580,0)</f>
        <v>0</v>
      </c>
      <c r="BJ1580" s="19" t="s">
        <v>76</v>
      </c>
      <c r="BK1580" s="226">
        <f>ROUND(I1580*H1580,2)</f>
        <v>0</v>
      </c>
      <c r="BL1580" s="19" t="s">
        <v>535</v>
      </c>
      <c r="BM1580" s="225" t="s">
        <v>2030</v>
      </c>
    </row>
    <row r="1581" s="2" customFormat="1">
      <c r="A1581" s="40"/>
      <c r="B1581" s="41"/>
      <c r="C1581" s="42"/>
      <c r="D1581" s="227" t="s">
        <v>158</v>
      </c>
      <c r="E1581" s="42"/>
      <c r="F1581" s="228" t="s">
        <v>537</v>
      </c>
      <c r="G1581" s="42"/>
      <c r="H1581" s="42"/>
      <c r="I1581" s="229"/>
      <c r="J1581" s="42"/>
      <c r="K1581" s="42"/>
      <c r="L1581" s="46"/>
      <c r="M1581" s="230"/>
      <c r="N1581" s="231"/>
      <c r="O1581" s="86"/>
      <c r="P1581" s="86"/>
      <c r="Q1581" s="86"/>
      <c r="R1581" s="86"/>
      <c r="S1581" s="86"/>
      <c r="T1581" s="87"/>
      <c r="U1581" s="40"/>
      <c r="V1581" s="40"/>
      <c r="W1581" s="40"/>
      <c r="X1581" s="40"/>
      <c r="Y1581" s="40"/>
      <c r="Z1581" s="40"/>
      <c r="AA1581" s="40"/>
      <c r="AB1581" s="40"/>
      <c r="AC1581" s="40"/>
      <c r="AD1581" s="40"/>
      <c r="AE1581" s="40"/>
      <c r="AT1581" s="19" t="s">
        <v>158</v>
      </c>
      <c r="AU1581" s="19" t="s">
        <v>76</v>
      </c>
    </row>
    <row r="1582" s="2" customFormat="1">
      <c r="A1582" s="40"/>
      <c r="B1582" s="41"/>
      <c r="C1582" s="42"/>
      <c r="D1582" s="232" t="s">
        <v>164</v>
      </c>
      <c r="E1582" s="42"/>
      <c r="F1582" s="233" t="s">
        <v>538</v>
      </c>
      <c r="G1582" s="42"/>
      <c r="H1582" s="42"/>
      <c r="I1582" s="229"/>
      <c r="J1582" s="42"/>
      <c r="K1582" s="42"/>
      <c r="L1582" s="46"/>
      <c r="M1582" s="230"/>
      <c r="N1582" s="231"/>
      <c r="O1582" s="86"/>
      <c r="P1582" s="86"/>
      <c r="Q1582" s="86"/>
      <c r="R1582" s="86"/>
      <c r="S1582" s="86"/>
      <c r="T1582" s="87"/>
      <c r="U1582" s="40"/>
      <c r="V1582" s="40"/>
      <c r="W1582" s="40"/>
      <c r="X1582" s="40"/>
      <c r="Y1582" s="40"/>
      <c r="Z1582" s="40"/>
      <c r="AA1582" s="40"/>
      <c r="AB1582" s="40"/>
      <c r="AC1582" s="40"/>
      <c r="AD1582" s="40"/>
      <c r="AE1582" s="40"/>
      <c r="AT1582" s="19" t="s">
        <v>164</v>
      </c>
      <c r="AU1582" s="19" t="s">
        <v>76</v>
      </c>
    </row>
    <row r="1583" s="13" customFormat="1">
      <c r="A1583" s="13"/>
      <c r="B1583" s="249"/>
      <c r="C1583" s="250"/>
      <c r="D1583" s="227" t="s">
        <v>438</v>
      </c>
      <c r="E1583" s="251" t="s">
        <v>19</v>
      </c>
      <c r="F1583" s="252" t="s">
        <v>2031</v>
      </c>
      <c r="G1583" s="250"/>
      <c r="H1583" s="251" t="s">
        <v>19</v>
      </c>
      <c r="I1583" s="253"/>
      <c r="J1583" s="250"/>
      <c r="K1583" s="250"/>
      <c r="L1583" s="254"/>
      <c r="M1583" s="255"/>
      <c r="N1583" s="256"/>
      <c r="O1583" s="256"/>
      <c r="P1583" s="256"/>
      <c r="Q1583" s="256"/>
      <c r="R1583" s="256"/>
      <c r="S1583" s="256"/>
      <c r="T1583" s="257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58" t="s">
        <v>438</v>
      </c>
      <c r="AU1583" s="258" t="s">
        <v>76</v>
      </c>
      <c r="AV1583" s="13" t="s">
        <v>76</v>
      </c>
      <c r="AW1583" s="13" t="s">
        <v>31</v>
      </c>
      <c r="AX1583" s="13" t="s">
        <v>69</v>
      </c>
      <c r="AY1583" s="258" t="s">
        <v>149</v>
      </c>
    </row>
    <row r="1584" s="13" customFormat="1">
      <c r="A1584" s="13"/>
      <c r="B1584" s="249"/>
      <c r="C1584" s="250"/>
      <c r="D1584" s="227" t="s">
        <v>438</v>
      </c>
      <c r="E1584" s="251" t="s">
        <v>19</v>
      </c>
      <c r="F1584" s="252" t="s">
        <v>2032</v>
      </c>
      <c r="G1584" s="250"/>
      <c r="H1584" s="251" t="s">
        <v>19</v>
      </c>
      <c r="I1584" s="253"/>
      <c r="J1584" s="250"/>
      <c r="K1584" s="250"/>
      <c r="L1584" s="254"/>
      <c r="M1584" s="255"/>
      <c r="N1584" s="256"/>
      <c r="O1584" s="256"/>
      <c r="P1584" s="256"/>
      <c r="Q1584" s="256"/>
      <c r="R1584" s="256"/>
      <c r="S1584" s="256"/>
      <c r="T1584" s="257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58" t="s">
        <v>438</v>
      </c>
      <c r="AU1584" s="258" t="s">
        <v>76</v>
      </c>
      <c r="AV1584" s="13" t="s">
        <v>76</v>
      </c>
      <c r="AW1584" s="13" t="s">
        <v>31</v>
      </c>
      <c r="AX1584" s="13" t="s">
        <v>69</v>
      </c>
      <c r="AY1584" s="258" t="s">
        <v>149</v>
      </c>
    </row>
    <row r="1585" s="13" customFormat="1">
      <c r="A1585" s="13"/>
      <c r="B1585" s="249"/>
      <c r="C1585" s="250"/>
      <c r="D1585" s="227" t="s">
        <v>438</v>
      </c>
      <c r="E1585" s="251" t="s">
        <v>19</v>
      </c>
      <c r="F1585" s="252" t="s">
        <v>2033</v>
      </c>
      <c r="G1585" s="250"/>
      <c r="H1585" s="251" t="s">
        <v>19</v>
      </c>
      <c r="I1585" s="253"/>
      <c r="J1585" s="250"/>
      <c r="K1585" s="250"/>
      <c r="L1585" s="254"/>
      <c r="M1585" s="255"/>
      <c r="N1585" s="256"/>
      <c r="O1585" s="256"/>
      <c r="P1585" s="256"/>
      <c r="Q1585" s="256"/>
      <c r="R1585" s="256"/>
      <c r="S1585" s="256"/>
      <c r="T1585" s="257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58" t="s">
        <v>438</v>
      </c>
      <c r="AU1585" s="258" t="s">
        <v>76</v>
      </c>
      <c r="AV1585" s="13" t="s">
        <v>76</v>
      </c>
      <c r="AW1585" s="13" t="s">
        <v>31</v>
      </c>
      <c r="AX1585" s="13" t="s">
        <v>69</v>
      </c>
      <c r="AY1585" s="258" t="s">
        <v>149</v>
      </c>
    </row>
    <row r="1586" s="13" customFormat="1">
      <c r="A1586" s="13"/>
      <c r="B1586" s="249"/>
      <c r="C1586" s="250"/>
      <c r="D1586" s="227" t="s">
        <v>438</v>
      </c>
      <c r="E1586" s="251" t="s">
        <v>19</v>
      </c>
      <c r="F1586" s="252" t="s">
        <v>2034</v>
      </c>
      <c r="G1586" s="250"/>
      <c r="H1586" s="251" t="s">
        <v>19</v>
      </c>
      <c r="I1586" s="253"/>
      <c r="J1586" s="250"/>
      <c r="K1586" s="250"/>
      <c r="L1586" s="254"/>
      <c r="M1586" s="255"/>
      <c r="N1586" s="256"/>
      <c r="O1586" s="256"/>
      <c r="P1586" s="256"/>
      <c r="Q1586" s="256"/>
      <c r="R1586" s="256"/>
      <c r="S1586" s="256"/>
      <c r="T1586" s="257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58" t="s">
        <v>438</v>
      </c>
      <c r="AU1586" s="258" t="s">
        <v>76</v>
      </c>
      <c r="AV1586" s="13" t="s">
        <v>76</v>
      </c>
      <c r="AW1586" s="13" t="s">
        <v>31</v>
      </c>
      <c r="AX1586" s="13" t="s">
        <v>69</v>
      </c>
      <c r="AY1586" s="258" t="s">
        <v>149</v>
      </c>
    </row>
    <row r="1587" s="13" customFormat="1">
      <c r="A1587" s="13"/>
      <c r="B1587" s="249"/>
      <c r="C1587" s="250"/>
      <c r="D1587" s="227" t="s">
        <v>438</v>
      </c>
      <c r="E1587" s="251" t="s">
        <v>19</v>
      </c>
      <c r="F1587" s="252" t="s">
        <v>2035</v>
      </c>
      <c r="G1587" s="250"/>
      <c r="H1587" s="251" t="s">
        <v>19</v>
      </c>
      <c r="I1587" s="253"/>
      <c r="J1587" s="250"/>
      <c r="K1587" s="250"/>
      <c r="L1587" s="254"/>
      <c r="M1587" s="255"/>
      <c r="N1587" s="256"/>
      <c r="O1587" s="256"/>
      <c r="P1587" s="256"/>
      <c r="Q1587" s="256"/>
      <c r="R1587" s="256"/>
      <c r="S1587" s="256"/>
      <c r="T1587" s="257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58" t="s">
        <v>438</v>
      </c>
      <c r="AU1587" s="258" t="s">
        <v>76</v>
      </c>
      <c r="AV1587" s="13" t="s">
        <v>76</v>
      </c>
      <c r="AW1587" s="13" t="s">
        <v>31</v>
      </c>
      <c r="AX1587" s="13" t="s">
        <v>69</v>
      </c>
      <c r="AY1587" s="258" t="s">
        <v>149</v>
      </c>
    </row>
    <row r="1588" s="13" customFormat="1">
      <c r="A1588" s="13"/>
      <c r="B1588" s="249"/>
      <c r="C1588" s="250"/>
      <c r="D1588" s="227" t="s">
        <v>438</v>
      </c>
      <c r="E1588" s="251" t="s">
        <v>19</v>
      </c>
      <c r="F1588" s="252" t="s">
        <v>2036</v>
      </c>
      <c r="G1588" s="250"/>
      <c r="H1588" s="251" t="s">
        <v>19</v>
      </c>
      <c r="I1588" s="253"/>
      <c r="J1588" s="250"/>
      <c r="K1588" s="250"/>
      <c r="L1588" s="254"/>
      <c r="M1588" s="255"/>
      <c r="N1588" s="256"/>
      <c r="O1588" s="256"/>
      <c r="P1588" s="256"/>
      <c r="Q1588" s="256"/>
      <c r="R1588" s="256"/>
      <c r="S1588" s="256"/>
      <c r="T1588" s="257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58" t="s">
        <v>438</v>
      </c>
      <c r="AU1588" s="258" t="s">
        <v>76</v>
      </c>
      <c r="AV1588" s="13" t="s">
        <v>76</v>
      </c>
      <c r="AW1588" s="13" t="s">
        <v>31</v>
      </c>
      <c r="AX1588" s="13" t="s">
        <v>69</v>
      </c>
      <c r="AY1588" s="258" t="s">
        <v>149</v>
      </c>
    </row>
    <row r="1589" s="13" customFormat="1">
      <c r="A1589" s="13"/>
      <c r="B1589" s="249"/>
      <c r="C1589" s="250"/>
      <c r="D1589" s="227" t="s">
        <v>438</v>
      </c>
      <c r="E1589" s="251" t="s">
        <v>19</v>
      </c>
      <c r="F1589" s="252" t="s">
        <v>2037</v>
      </c>
      <c r="G1589" s="250"/>
      <c r="H1589" s="251" t="s">
        <v>19</v>
      </c>
      <c r="I1589" s="253"/>
      <c r="J1589" s="250"/>
      <c r="K1589" s="250"/>
      <c r="L1589" s="254"/>
      <c r="M1589" s="255"/>
      <c r="N1589" s="256"/>
      <c r="O1589" s="256"/>
      <c r="P1589" s="256"/>
      <c r="Q1589" s="256"/>
      <c r="R1589" s="256"/>
      <c r="S1589" s="256"/>
      <c r="T1589" s="257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58" t="s">
        <v>438</v>
      </c>
      <c r="AU1589" s="258" t="s">
        <v>76</v>
      </c>
      <c r="AV1589" s="13" t="s">
        <v>76</v>
      </c>
      <c r="AW1589" s="13" t="s">
        <v>31</v>
      </c>
      <c r="AX1589" s="13" t="s">
        <v>69</v>
      </c>
      <c r="AY1589" s="258" t="s">
        <v>149</v>
      </c>
    </row>
    <row r="1590" s="14" customFormat="1">
      <c r="A1590" s="14"/>
      <c r="B1590" s="259"/>
      <c r="C1590" s="260"/>
      <c r="D1590" s="227" t="s">
        <v>438</v>
      </c>
      <c r="E1590" s="261" t="s">
        <v>19</v>
      </c>
      <c r="F1590" s="262" t="s">
        <v>2038</v>
      </c>
      <c r="G1590" s="260"/>
      <c r="H1590" s="263">
        <v>150</v>
      </c>
      <c r="I1590" s="264"/>
      <c r="J1590" s="260"/>
      <c r="K1590" s="260"/>
      <c r="L1590" s="265"/>
      <c r="M1590" s="266"/>
      <c r="N1590" s="267"/>
      <c r="O1590" s="267"/>
      <c r="P1590" s="267"/>
      <c r="Q1590" s="267"/>
      <c r="R1590" s="267"/>
      <c r="S1590" s="267"/>
      <c r="T1590" s="268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69" t="s">
        <v>438</v>
      </c>
      <c r="AU1590" s="269" t="s">
        <v>76</v>
      </c>
      <c r="AV1590" s="14" t="s">
        <v>78</v>
      </c>
      <c r="AW1590" s="14" t="s">
        <v>31</v>
      </c>
      <c r="AX1590" s="14" t="s">
        <v>69</v>
      </c>
      <c r="AY1590" s="269" t="s">
        <v>149</v>
      </c>
    </row>
    <row r="1591" s="15" customFormat="1">
      <c r="A1591" s="15"/>
      <c r="B1591" s="270"/>
      <c r="C1591" s="271"/>
      <c r="D1591" s="227" t="s">
        <v>438</v>
      </c>
      <c r="E1591" s="272" t="s">
        <v>19</v>
      </c>
      <c r="F1591" s="273" t="s">
        <v>441</v>
      </c>
      <c r="G1591" s="271"/>
      <c r="H1591" s="274">
        <v>150</v>
      </c>
      <c r="I1591" s="275"/>
      <c r="J1591" s="271"/>
      <c r="K1591" s="271"/>
      <c r="L1591" s="276"/>
      <c r="M1591" s="277"/>
      <c r="N1591" s="278"/>
      <c r="O1591" s="278"/>
      <c r="P1591" s="278"/>
      <c r="Q1591" s="278"/>
      <c r="R1591" s="278"/>
      <c r="S1591" s="278"/>
      <c r="T1591" s="279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15"/>
      <c r="AT1591" s="280" t="s">
        <v>438</v>
      </c>
      <c r="AU1591" s="280" t="s">
        <v>76</v>
      </c>
      <c r="AV1591" s="15" t="s">
        <v>166</v>
      </c>
      <c r="AW1591" s="15" t="s">
        <v>31</v>
      </c>
      <c r="AX1591" s="15" t="s">
        <v>69</v>
      </c>
      <c r="AY1591" s="280" t="s">
        <v>149</v>
      </c>
    </row>
    <row r="1592" s="16" customFormat="1">
      <c r="A1592" s="16"/>
      <c r="B1592" s="281"/>
      <c r="C1592" s="282"/>
      <c r="D1592" s="227" t="s">
        <v>438</v>
      </c>
      <c r="E1592" s="283" t="s">
        <v>19</v>
      </c>
      <c r="F1592" s="284" t="s">
        <v>446</v>
      </c>
      <c r="G1592" s="282"/>
      <c r="H1592" s="285">
        <v>150</v>
      </c>
      <c r="I1592" s="286"/>
      <c r="J1592" s="282"/>
      <c r="K1592" s="282"/>
      <c r="L1592" s="287"/>
      <c r="M1592" s="288"/>
      <c r="N1592" s="289"/>
      <c r="O1592" s="289"/>
      <c r="P1592" s="289"/>
      <c r="Q1592" s="289"/>
      <c r="R1592" s="289"/>
      <c r="S1592" s="289"/>
      <c r="T1592" s="290"/>
      <c r="U1592" s="16"/>
      <c r="V1592" s="16"/>
      <c r="W1592" s="16"/>
      <c r="X1592" s="16"/>
      <c r="Y1592" s="16"/>
      <c r="Z1592" s="16"/>
      <c r="AA1592" s="16"/>
      <c r="AB1592" s="16"/>
      <c r="AC1592" s="16"/>
      <c r="AD1592" s="16"/>
      <c r="AE1592" s="16"/>
      <c r="AT1592" s="291" t="s">
        <v>438</v>
      </c>
      <c r="AU1592" s="291" t="s">
        <v>76</v>
      </c>
      <c r="AV1592" s="16" t="s">
        <v>156</v>
      </c>
      <c r="AW1592" s="16" t="s">
        <v>31</v>
      </c>
      <c r="AX1592" s="16" t="s">
        <v>76</v>
      </c>
      <c r="AY1592" s="291" t="s">
        <v>149</v>
      </c>
    </row>
    <row r="1593" s="12" customFormat="1" ht="25.92" customHeight="1">
      <c r="A1593" s="12"/>
      <c r="B1593" s="198"/>
      <c r="C1593" s="199"/>
      <c r="D1593" s="200" t="s">
        <v>68</v>
      </c>
      <c r="E1593" s="201" t="s">
        <v>111</v>
      </c>
      <c r="F1593" s="201" t="s">
        <v>540</v>
      </c>
      <c r="G1593" s="199"/>
      <c r="H1593" s="199"/>
      <c r="I1593" s="202"/>
      <c r="J1593" s="203">
        <f>BK1593</f>
        <v>0</v>
      </c>
      <c r="K1593" s="199"/>
      <c r="L1593" s="204"/>
      <c r="M1593" s="205"/>
      <c r="N1593" s="206"/>
      <c r="O1593" s="206"/>
      <c r="P1593" s="207">
        <f>SUM(P1594:P1638)</f>
        <v>0</v>
      </c>
      <c r="Q1593" s="206"/>
      <c r="R1593" s="207">
        <f>SUM(R1594:R1638)</f>
        <v>0</v>
      </c>
      <c r="S1593" s="206"/>
      <c r="T1593" s="208">
        <f>SUM(T1594:T1638)</f>
        <v>0</v>
      </c>
      <c r="U1593" s="12"/>
      <c r="V1593" s="12"/>
      <c r="W1593" s="12"/>
      <c r="X1593" s="12"/>
      <c r="Y1593" s="12"/>
      <c r="Z1593" s="12"/>
      <c r="AA1593" s="12"/>
      <c r="AB1593" s="12"/>
      <c r="AC1593" s="12"/>
      <c r="AD1593" s="12"/>
      <c r="AE1593" s="12"/>
      <c r="AR1593" s="209" t="s">
        <v>156</v>
      </c>
      <c r="AT1593" s="210" t="s">
        <v>68</v>
      </c>
      <c r="AU1593" s="210" t="s">
        <v>69</v>
      </c>
      <c r="AY1593" s="209" t="s">
        <v>149</v>
      </c>
      <c r="BK1593" s="211">
        <f>SUM(BK1594:BK1638)</f>
        <v>0</v>
      </c>
    </row>
    <row r="1594" s="2" customFormat="1" ht="37.8" customHeight="1">
      <c r="A1594" s="40"/>
      <c r="B1594" s="41"/>
      <c r="C1594" s="214" t="s">
        <v>2039</v>
      </c>
      <c r="D1594" s="214" t="s">
        <v>151</v>
      </c>
      <c r="E1594" s="215" t="s">
        <v>2040</v>
      </c>
      <c r="F1594" s="216" t="s">
        <v>2041</v>
      </c>
      <c r="G1594" s="217" t="s">
        <v>543</v>
      </c>
      <c r="H1594" s="218">
        <v>2</v>
      </c>
      <c r="I1594" s="219"/>
      <c r="J1594" s="220">
        <f>ROUND(I1594*H1594,2)</f>
        <v>0</v>
      </c>
      <c r="K1594" s="216" t="s">
        <v>155</v>
      </c>
      <c r="L1594" s="46"/>
      <c r="M1594" s="221" t="s">
        <v>19</v>
      </c>
      <c r="N1594" s="222" t="s">
        <v>40</v>
      </c>
      <c r="O1594" s="86"/>
      <c r="P1594" s="223">
        <f>O1594*H1594</f>
        <v>0</v>
      </c>
      <c r="Q1594" s="223">
        <v>0</v>
      </c>
      <c r="R1594" s="223">
        <f>Q1594*H1594</f>
        <v>0</v>
      </c>
      <c r="S1594" s="223">
        <v>0</v>
      </c>
      <c r="T1594" s="224">
        <f>S1594*H1594</f>
        <v>0</v>
      </c>
      <c r="U1594" s="40"/>
      <c r="V1594" s="40"/>
      <c r="W1594" s="40"/>
      <c r="X1594" s="40"/>
      <c r="Y1594" s="40"/>
      <c r="Z1594" s="40"/>
      <c r="AA1594" s="40"/>
      <c r="AB1594" s="40"/>
      <c r="AC1594" s="40"/>
      <c r="AD1594" s="40"/>
      <c r="AE1594" s="40"/>
      <c r="AR1594" s="225" t="s">
        <v>544</v>
      </c>
      <c r="AT1594" s="225" t="s">
        <v>151</v>
      </c>
      <c r="AU1594" s="225" t="s">
        <v>76</v>
      </c>
      <c r="AY1594" s="19" t="s">
        <v>149</v>
      </c>
      <c r="BE1594" s="226">
        <f>IF(N1594="základní",J1594,0)</f>
        <v>0</v>
      </c>
      <c r="BF1594" s="226">
        <f>IF(N1594="snížená",J1594,0)</f>
        <v>0</v>
      </c>
      <c r="BG1594" s="226">
        <f>IF(N1594="zákl. přenesená",J1594,0)</f>
        <v>0</v>
      </c>
      <c r="BH1594" s="226">
        <f>IF(N1594="sníž. přenesená",J1594,0)</f>
        <v>0</v>
      </c>
      <c r="BI1594" s="226">
        <f>IF(N1594="nulová",J1594,0)</f>
        <v>0</v>
      </c>
      <c r="BJ1594" s="19" t="s">
        <v>76</v>
      </c>
      <c r="BK1594" s="226">
        <f>ROUND(I1594*H1594,2)</f>
        <v>0</v>
      </c>
      <c r="BL1594" s="19" t="s">
        <v>544</v>
      </c>
      <c r="BM1594" s="225" t="s">
        <v>2042</v>
      </c>
    </row>
    <row r="1595" s="2" customFormat="1">
      <c r="A1595" s="40"/>
      <c r="B1595" s="41"/>
      <c r="C1595" s="42"/>
      <c r="D1595" s="227" t="s">
        <v>158</v>
      </c>
      <c r="E1595" s="42"/>
      <c r="F1595" s="228" t="s">
        <v>2043</v>
      </c>
      <c r="G1595" s="42"/>
      <c r="H1595" s="42"/>
      <c r="I1595" s="229"/>
      <c r="J1595" s="42"/>
      <c r="K1595" s="42"/>
      <c r="L1595" s="46"/>
      <c r="M1595" s="230"/>
      <c r="N1595" s="231"/>
      <c r="O1595" s="86"/>
      <c r="P1595" s="86"/>
      <c r="Q1595" s="86"/>
      <c r="R1595" s="86"/>
      <c r="S1595" s="86"/>
      <c r="T1595" s="87"/>
      <c r="U1595" s="40"/>
      <c r="V1595" s="40"/>
      <c r="W1595" s="40"/>
      <c r="X1595" s="40"/>
      <c r="Y1595" s="40"/>
      <c r="Z1595" s="40"/>
      <c r="AA1595" s="40"/>
      <c r="AB1595" s="40"/>
      <c r="AC1595" s="40"/>
      <c r="AD1595" s="40"/>
      <c r="AE1595" s="40"/>
      <c r="AT1595" s="19" t="s">
        <v>158</v>
      </c>
      <c r="AU1595" s="19" t="s">
        <v>76</v>
      </c>
    </row>
    <row r="1596" s="14" customFormat="1">
      <c r="A1596" s="14"/>
      <c r="B1596" s="259"/>
      <c r="C1596" s="260"/>
      <c r="D1596" s="227" t="s">
        <v>438</v>
      </c>
      <c r="E1596" s="261" t="s">
        <v>19</v>
      </c>
      <c r="F1596" s="262" t="s">
        <v>78</v>
      </c>
      <c r="G1596" s="260"/>
      <c r="H1596" s="263">
        <v>2</v>
      </c>
      <c r="I1596" s="264"/>
      <c r="J1596" s="260"/>
      <c r="K1596" s="260"/>
      <c r="L1596" s="265"/>
      <c r="M1596" s="266"/>
      <c r="N1596" s="267"/>
      <c r="O1596" s="267"/>
      <c r="P1596" s="267"/>
      <c r="Q1596" s="267"/>
      <c r="R1596" s="267"/>
      <c r="S1596" s="267"/>
      <c r="T1596" s="268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69" t="s">
        <v>438</v>
      </c>
      <c r="AU1596" s="269" t="s">
        <v>76</v>
      </c>
      <c r="AV1596" s="14" t="s">
        <v>78</v>
      </c>
      <c r="AW1596" s="14" t="s">
        <v>31</v>
      </c>
      <c r="AX1596" s="14" t="s">
        <v>76</v>
      </c>
      <c r="AY1596" s="269" t="s">
        <v>149</v>
      </c>
    </row>
    <row r="1597" s="2" customFormat="1" ht="37.8" customHeight="1">
      <c r="A1597" s="40"/>
      <c r="B1597" s="41"/>
      <c r="C1597" s="214" t="s">
        <v>2044</v>
      </c>
      <c r="D1597" s="214" t="s">
        <v>151</v>
      </c>
      <c r="E1597" s="215" t="s">
        <v>2045</v>
      </c>
      <c r="F1597" s="216" t="s">
        <v>2046</v>
      </c>
      <c r="G1597" s="217" t="s">
        <v>543</v>
      </c>
      <c r="H1597" s="218">
        <v>1</v>
      </c>
      <c r="I1597" s="219"/>
      <c r="J1597" s="220">
        <f>ROUND(I1597*H1597,2)</f>
        <v>0</v>
      </c>
      <c r="K1597" s="216" t="s">
        <v>155</v>
      </c>
      <c r="L1597" s="46"/>
      <c r="M1597" s="221" t="s">
        <v>19</v>
      </c>
      <c r="N1597" s="222" t="s">
        <v>40</v>
      </c>
      <c r="O1597" s="86"/>
      <c r="P1597" s="223">
        <f>O1597*H1597</f>
        <v>0</v>
      </c>
      <c r="Q1597" s="223">
        <v>0</v>
      </c>
      <c r="R1597" s="223">
        <f>Q1597*H1597</f>
        <v>0</v>
      </c>
      <c r="S1597" s="223">
        <v>0</v>
      </c>
      <c r="T1597" s="224">
        <f>S1597*H1597</f>
        <v>0</v>
      </c>
      <c r="U1597" s="40"/>
      <c r="V1597" s="40"/>
      <c r="W1597" s="40"/>
      <c r="X1597" s="40"/>
      <c r="Y1597" s="40"/>
      <c r="Z1597" s="40"/>
      <c r="AA1597" s="40"/>
      <c r="AB1597" s="40"/>
      <c r="AC1597" s="40"/>
      <c r="AD1597" s="40"/>
      <c r="AE1597" s="40"/>
      <c r="AR1597" s="225" t="s">
        <v>544</v>
      </c>
      <c r="AT1597" s="225" t="s">
        <v>151</v>
      </c>
      <c r="AU1597" s="225" t="s">
        <v>76</v>
      </c>
      <c r="AY1597" s="19" t="s">
        <v>149</v>
      </c>
      <c r="BE1597" s="226">
        <f>IF(N1597="základní",J1597,0)</f>
        <v>0</v>
      </c>
      <c r="BF1597" s="226">
        <f>IF(N1597="snížená",J1597,0)</f>
        <v>0</v>
      </c>
      <c r="BG1597" s="226">
        <f>IF(N1597="zákl. přenesená",J1597,0)</f>
        <v>0</v>
      </c>
      <c r="BH1597" s="226">
        <f>IF(N1597="sníž. přenesená",J1597,0)</f>
        <v>0</v>
      </c>
      <c r="BI1597" s="226">
        <f>IF(N1597="nulová",J1597,0)</f>
        <v>0</v>
      </c>
      <c r="BJ1597" s="19" t="s">
        <v>76</v>
      </c>
      <c r="BK1597" s="226">
        <f>ROUND(I1597*H1597,2)</f>
        <v>0</v>
      </c>
      <c r="BL1597" s="19" t="s">
        <v>544</v>
      </c>
      <c r="BM1597" s="225" t="s">
        <v>2047</v>
      </c>
    </row>
    <row r="1598" s="2" customFormat="1">
      <c r="A1598" s="40"/>
      <c r="B1598" s="41"/>
      <c r="C1598" s="42"/>
      <c r="D1598" s="227" t="s">
        <v>158</v>
      </c>
      <c r="E1598" s="42"/>
      <c r="F1598" s="228" t="s">
        <v>2048</v>
      </c>
      <c r="G1598" s="42"/>
      <c r="H1598" s="42"/>
      <c r="I1598" s="229"/>
      <c r="J1598" s="42"/>
      <c r="K1598" s="42"/>
      <c r="L1598" s="46"/>
      <c r="M1598" s="230"/>
      <c r="N1598" s="231"/>
      <c r="O1598" s="86"/>
      <c r="P1598" s="86"/>
      <c r="Q1598" s="86"/>
      <c r="R1598" s="86"/>
      <c r="S1598" s="86"/>
      <c r="T1598" s="87"/>
      <c r="U1598" s="40"/>
      <c r="V1598" s="40"/>
      <c r="W1598" s="40"/>
      <c r="X1598" s="40"/>
      <c r="Y1598" s="40"/>
      <c r="Z1598" s="40"/>
      <c r="AA1598" s="40"/>
      <c r="AB1598" s="40"/>
      <c r="AC1598" s="40"/>
      <c r="AD1598" s="40"/>
      <c r="AE1598" s="40"/>
      <c r="AT1598" s="19" t="s">
        <v>158</v>
      </c>
      <c r="AU1598" s="19" t="s">
        <v>76</v>
      </c>
    </row>
    <row r="1599" s="14" customFormat="1">
      <c r="A1599" s="14"/>
      <c r="B1599" s="259"/>
      <c r="C1599" s="260"/>
      <c r="D1599" s="227" t="s">
        <v>438</v>
      </c>
      <c r="E1599" s="261" t="s">
        <v>19</v>
      </c>
      <c r="F1599" s="262" t="s">
        <v>76</v>
      </c>
      <c r="G1599" s="260"/>
      <c r="H1599" s="263">
        <v>1</v>
      </c>
      <c r="I1599" s="264"/>
      <c r="J1599" s="260"/>
      <c r="K1599" s="260"/>
      <c r="L1599" s="265"/>
      <c r="M1599" s="266"/>
      <c r="N1599" s="267"/>
      <c r="O1599" s="267"/>
      <c r="P1599" s="267"/>
      <c r="Q1599" s="267"/>
      <c r="R1599" s="267"/>
      <c r="S1599" s="267"/>
      <c r="T1599" s="268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69" t="s">
        <v>438</v>
      </c>
      <c r="AU1599" s="269" t="s">
        <v>76</v>
      </c>
      <c r="AV1599" s="14" t="s">
        <v>78</v>
      </c>
      <c r="AW1599" s="14" t="s">
        <v>31</v>
      </c>
      <c r="AX1599" s="14" t="s">
        <v>76</v>
      </c>
      <c r="AY1599" s="269" t="s">
        <v>149</v>
      </c>
    </row>
    <row r="1600" s="2" customFormat="1" ht="21.75" customHeight="1">
      <c r="A1600" s="40"/>
      <c r="B1600" s="41"/>
      <c r="C1600" s="214" t="s">
        <v>2049</v>
      </c>
      <c r="D1600" s="214" t="s">
        <v>151</v>
      </c>
      <c r="E1600" s="215" t="s">
        <v>2050</v>
      </c>
      <c r="F1600" s="216" t="s">
        <v>2051</v>
      </c>
      <c r="G1600" s="217" t="s">
        <v>238</v>
      </c>
      <c r="H1600" s="218">
        <v>1</v>
      </c>
      <c r="I1600" s="219"/>
      <c r="J1600" s="220">
        <f>ROUND(I1600*H1600,2)</f>
        <v>0</v>
      </c>
      <c r="K1600" s="216" t="s">
        <v>155</v>
      </c>
      <c r="L1600" s="46"/>
      <c r="M1600" s="221" t="s">
        <v>19</v>
      </c>
      <c r="N1600" s="222" t="s">
        <v>40</v>
      </c>
      <c r="O1600" s="86"/>
      <c r="P1600" s="223">
        <f>O1600*H1600</f>
        <v>0</v>
      </c>
      <c r="Q1600" s="223">
        <v>0</v>
      </c>
      <c r="R1600" s="223">
        <f>Q1600*H1600</f>
        <v>0</v>
      </c>
      <c r="S1600" s="223">
        <v>0</v>
      </c>
      <c r="T1600" s="224">
        <f>S1600*H1600</f>
        <v>0</v>
      </c>
      <c r="U1600" s="40"/>
      <c r="V1600" s="40"/>
      <c r="W1600" s="40"/>
      <c r="X1600" s="40"/>
      <c r="Y1600" s="40"/>
      <c r="Z1600" s="40"/>
      <c r="AA1600" s="40"/>
      <c r="AB1600" s="40"/>
      <c r="AC1600" s="40"/>
      <c r="AD1600" s="40"/>
      <c r="AE1600" s="40"/>
      <c r="AR1600" s="225" t="s">
        <v>544</v>
      </c>
      <c r="AT1600" s="225" t="s">
        <v>151</v>
      </c>
      <c r="AU1600" s="225" t="s">
        <v>76</v>
      </c>
      <c r="AY1600" s="19" t="s">
        <v>149</v>
      </c>
      <c r="BE1600" s="226">
        <f>IF(N1600="základní",J1600,0)</f>
        <v>0</v>
      </c>
      <c r="BF1600" s="226">
        <f>IF(N1600="snížená",J1600,0)</f>
        <v>0</v>
      </c>
      <c r="BG1600" s="226">
        <f>IF(N1600="zákl. přenesená",J1600,0)</f>
        <v>0</v>
      </c>
      <c r="BH1600" s="226">
        <f>IF(N1600="sníž. přenesená",J1600,0)</f>
        <v>0</v>
      </c>
      <c r="BI1600" s="226">
        <f>IF(N1600="nulová",J1600,0)</f>
        <v>0</v>
      </c>
      <c r="BJ1600" s="19" t="s">
        <v>76</v>
      </c>
      <c r="BK1600" s="226">
        <f>ROUND(I1600*H1600,2)</f>
        <v>0</v>
      </c>
      <c r="BL1600" s="19" t="s">
        <v>544</v>
      </c>
      <c r="BM1600" s="225" t="s">
        <v>2052</v>
      </c>
    </row>
    <row r="1601" s="2" customFormat="1">
      <c r="A1601" s="40"/>
      <c r="B1601" s="41"/>
      <c r="C1601" s="42"/>
      <c r="D1601" s="227" t="s">
        <v>158</v>
      </c>
      <c r="E1601" s="42"/>
      <c r="F1601" s="228" t="s">
        <v>2051</v>
      </c>
      <c r="G1601" s="42"/>
      <c r="H1601" s="42"/>
      <c r="I1601" s="229"/>
      <c r="J1601" s="42"/>
      <c r="K1601" s="42"/>
      <c r="L1601" s="46"/>
      <c r="M1601" s="230"/>
      <c r="N1601" s="231"/>
      <c r="O1601" s="86"/>
      <c r="P1601" s="86"/>
      <c r="Q1601" s="86"/>
      <c r="R1601" s="86"/>
      <c r="S1601" s="86"/>
      <c r="T1601" s="87"/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T1601" s="19" t="s">
        <v>158</v>
      </c>
      <c r="AU1601" s="19" t="s">
        <v>76</v>
      </c>
    </row>
    <row r="1602" s="14" customFormat="1">
      <c r="A1602" s="14"/>
      <c r="B1602" s="259"/>
      <c r="C1602" s="260"/>
      <c r="D1602" s="227" t="s">
        <v>438</v>
      </c>
      <c r="E1602" s="261" t="s">
        <v>19</v>
      </c>
      <c r="F1602" s="262" t="s">
        <v>76</v>
      </c>
      <c r="G1602" s="260"/>
      <c r="H1602" s="263">
        <v>1</v>
      </c>
      <c r="I1602" s="264"/>
      <c r="J1602" s="260"/>
      <c r="K1602" s="260"/>
      <c r="L1602" s="265"/>
      <c r="M1602" s="266"/>
      <c r="N1602" s="267"/>
      <c r="O1602" s="267"/>
      <c r="P1602" s="267"/>
      <c r="Q1602" s="267"/>
      <c r="R1602" s="267"/>
      <c r="S1602" s="267"/>
      <c r="T1602" s="268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69" t="s">
        <v>438</v>
      </c>
      <c r="AU1602" s="269" t="s">
        <v>76</v>
      </c>
      <c r="AV1602" s="14" t="s">
        <v>78</v>
      </c>
      <c r="AW1602" s="14" t="s">
        <v>31</v>
      </c>
      <c r="AX1602" s="14" t="s">
        <v>76</v>
      </c>
      <c r="AY1602" s="269" t="s">
        <v>149</v>
      </c>
    </row>
    <row r="1603" s="2" customFormat="1" ht="24.15" customHeight="1">
      <c r="A1603" s="40"/>
      <c r="B1603" s="41"/>
      <c r="C1603" s="214" t="s">
        <v>2053</v>
      </c>
      <c r="D1603" s="214" t="s">
        <v>151</v>
      </c>
      <c r="E1603" s="215" t="s">
        <v>2054</v>
      </c>
      <c r="F1603" s="216" t="s">
        <v>2055</v>
      </c>
      <c r="G1603" s="217" t="s">
        <v>543</v>
      </c>
      <c r="H1603" s="218">
        <v>1</v>
      </c>
      <c r="I1603" s="219"/>
      <c r="J1603" s="220">
        <f>ROUND(I1603*H1603,2)</f>
        <v>0</v>
      </c>
      <c r="K1603" s="216" t="s">
        <v>155</v>
      </c>
      <c r="L1603" s="46"/>
      <c r="M1603" s="221" t="s">
        <v>19</v>
      </c>
      <c r="N1603" s="222" t="s">
        <v>40</v>
      </c>
      <c r="O1603" s="86"/>
      <c r="P1603" s="223">
        <f>O1603*H1603</f>
        <v>0</v>
      </c>
      <c r="Q1603" s="223">
        <v>0</v>
      </c>
      <c r="R1603" s="223">
        <f>Q1603*H1603</f>
        <v>0</v>
      </c>
      <c r="S1603" s="223">
        <v>0</v>
      </c>
      <c r="T1603" s="224">
        <f>S1603*H1603</f>
        <v>0</v>
      </c>
      <c r="U1603" s="40"/>
      <c r="V1603" s="40"/>
      <c r="W1603" s="40"/>
      <c r="X1603" s="40"/>
      <c r="Y1603" s="40"/>
      <c r="Z1603" s="40"/>
      <c r="AA1603" s="40"/>
      <c r="AB1603" s="40"/>
      <c r="AC1603" s="40"/>
      <c r="AD1603" s="40"/>
      <c r="AE1603" s="40"/>
      <c r="AR1603" s="225" t="s">
        <v>544</v>
      </c>
      <c r="AT1603" s="225" t="s">
        <v>151</v>
      </c>
      <c r="AU1603" s="225" t="s">
        <v>76</v>
      </c>
      <c r="AY1603" s="19" t="s">
        <v>149</v>
      </c>
      <c r="BE1603" s="226">
        <f>IF(N1603="základní",J1603,0)</f>
        <v>0</v>
      </c>
      <c r="BF1603" s="226">
        <f>IF(N1603="snížená",J1603,0)</f>
        <v>0</v>
      </c>
      <c r="BG1603" s="226">
        <f>IF(N1603="zákl. přenesená",J1603,0)</f>
        <v>0</v>
      </c>
      <c r="BH1603" s="226">
        <f>IF(N1603="sníž. přenesená",J1603,0)</f>
        <v>0</v>
      </c>
      <c r="BI1603" s="226">
        <f>IF(N1603="nulová",J1603,0)</f>
        <v>0</v>
      </c>
      <c r="BJ1603" s="19" t="s">
        <v>76</v>
      </c>
      <c r="BK1603" s="226">
        <f>ROUND(I1603*H1603,2)</f>
        <v>0</v>
      </c>
      <c r="BL1603" s="19" t="s">
        <v>544</v>
      </c>
      <c r="BM1603" s="225" t="s">
        <v>2056</v>
      </c>
    </row>
    <row r="1604" s="2" customFormat="1">
      <c r="A1604" s="40"/>
      <c r="B1604" s="41"/>
      <c r="C1604" s="42"/>
      <c r="D1604" s="227" t="s">
        <v>158</v>
      </c>
      <c r="E1604" s="42"/>
      <c r="F1604" s="228" t="s">
        <v>2055</v>
      </c>
      <c r="G1604" s="42"/>
      <c r="H1604" s="42"/>
      <c r="I1604" s="229"/>
      <c r="J1604" s="42"/>
      <c r="K1604" s="42"/>
      <c r="L1604" s="46"/>
      <c r="M1604" s="230"/>
      <c r="N1604" s="231"/>
      <c r="O1604" s="86"/>
      <c r="P1604" s="86"/>
      <c r="Q1604" s="86"/>
      <c r="R1604" s="86"/>
      <c r="S1604" s="86"/>
      <c r="T1604" s="87"/>
      <c r="U1604" s="40"/>
      <c r="V1604" s="40"/>
      <c r="W1604" s="40"/>
      <c r="X1604" s="40"/>
      <c r="Y1604" s="40"/>
      <c r="Z1604" s="40"/>
      <c r="AA1604" s="40"/>
      <c r="AB1604" s="40"/>
      <c r="AC1604" s="40"/>
      <c r="AD1604" s="40"/>
      <c r="AE1604" s="40"/>
      <c r="AT1604" s="19" t="s">
        <v>158</v>
      </c>
      <c r="AU1604" s="19" t="s">
        <v>76</v>
      </c>
    </row>
    <row r="1605" s="14" customFormat="1">
      <c r="A1605" s="14"/>
      <c r="B1605" s="259"/>
      <c r="C1605" s="260"/>
      <c r="D1605" s="227" t="s">
        <v>438</v>
      </c>
      <c r="E1605" s="261" t="s">
        <v>19</v>
      </c>
      <c r="F1605" s="262" t="s">
        <v>76</v>
      </c>
      <c r="G1605" s="260"/>
      <c r="H1605" s="263">
        <v>1</v>
      </c>
      <c r="I1605" s="264"/>
      <c r="J1605" s="260"/>
      <c r="K1605" s="260"/>
      <c r="L1605" s="265"/>
      <c r="M1605" s="266"/>
      <c r="N1605" s="267"/>
      <c r="O1605" s="267"/>
      <c r="P1605" s="267"/>
      <c r="Q1605" s="267"/>
      <c r="R1605" s="267"/>
      <c r="S1605" s="267"/>
      <c r="T1605" s="268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69" t="s">
        <v>438</v>
      </c>
      <c r="AU1605" s="269" t="s">
        <v>76</v>
      </c>
      <c r="AV1605" s="14" t="s">
        <v>78</v>
      </c>
      <c r="AW1605" s="14" t="s">
        <v>31</v>
      </c>
      <c r="AX1605" s="14" t="s">
        <v>76</v>
      </c>
      <c r="AY1605" s="269" t="s">
        <v>149</v>
      </c>
    </row>
    <row r="1606" s="2" customFormat="1" ht="37.8" customHeight="1">
      <c r="A1606" s="40"/>
      <c r="B1606" s="41"/>
      <c r="C1606" s="214" t="s">
        <v>2057</v>
      </c>
      <c r="D1606" s="214" t="s">
        <v>151</v>
      </c>
      <c r="E1606" s="215" t="s">
        <v>2058</v>
      </c>
      <c r="F1606" s="216" t="s">
        <v>2059</v>
      </c>
      <c r="G1606" s="217" t="s">
        <v>238</v>
      </c>
      <c r="H1606" s="218">
        <v>1</v>
      </c>
      <c r="I1606" s="219"/>
      <c r="J1606" s="220">
        <f>ROUND(I1606*H1606,2)</f>
        <v>0</v>
      </c>
      <c r="K1606" s="216" t="s">
        <v>155</v>
      </c>
      <c r="L1606" s="46"/>
      <c r="M1606" s="221" t="s">
        <v>19</v>
      </c>
      <c r="N1606" s="222" t="s">
        <v>40</v>
      </c>
      <c r="O1606" s="86"/>
      <c r="P1606" s="223">
        <f>O1606*H1606</f>
        <v>0</v>
      </c>
      <c r="Q1606" s="223">
        <v>0</v>
      </c>
      <c r="R1606" s="223">
        <f>Q1606*H1606</f>
        <v>0</v>
      </c>
      <c r="S1606" s="223">
        <v>0</v>
      </c>
      <c r="T1606" s="224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25" t="s">
        <v>544</v>
      </c>
      <c r="AT1606" s="225" t="s">
        <v>151</v>
      </c>
      <c r="AU1606" s="225" t="s">
        <v>76</v>
      </c>
      <c r="AY1606" s="19" t="s">
        <v>149</v>
      </c>
      <c r="BE1606" s="226">
        <f>IF(N1606="základní",J1606,0)</f>
        <v>0</v>
      </c>
      <c r="BF1606" s="226">
        <f>IF(N1606="snížená",J1606,0)</f>
        <v>0</v>
      </c>
      <c r="BG1606" s="226">
        <f>IF(N1606="zákl. přenesená",J1606,0)</f>
        <v>0</v>
      </c>
      <c r="BH1606" s="226">
        <f>IF(N1606="sníž. přenesená",J1606,0)</f>
        <v>0</v>
      </c>
      <c r="BI1606" s="226">
        <f>IF(N1606="nulová",J1606,0)</f>
        <v>0</v>
      </c>
      <c r="BJ1606" s="19" t="s">
        <v>76</v>
      </c>
      <c r="BK1606" s="226">
        <f>ROUND(I1606*H1606,2)</f>
        <v>0</v>
      </c>
      <c r="BL1606" s="19" t="s">
        <v>544</v>
      </c>
      <c r="BM1606" s="225" t="s">
        <v>2060</v>
      </c>
    </row>
    <row r="1607" s="2" customFormat="1">
      <c r="A1607" s="40"/>
      <c r="B1607" s="41"/>
      <c r="C1607" s="42"/>
      <c r="D1607" s="227" t="s">
        <v>158</v>
      </c>
      <c r="E1607" s="42"/>
      <c r="F1607" s="228" t="s">
        <v>2059</v>
      </c>
      <c r="G1607" s="42"/>
      <c r="H1607" s="42"/>
      <c r="I1607" s="229"/>
      <c r="J1607" s="42"/>
      <c r="K1607" s="42"/>
      <c r="L1607" s="46"/>
      <c r="M1607" s="230"/>
      <c r="N1607" s="231"/>
      <c r="O1607" s="86"/>
      <c r="P1607" s="86"/>
      <c r="Q1607" s="86"/>
      <c r="R1607" s="86"/>
      <c r="S1607" s="86"/>
      <c r="T1607" s="87"/>
      <c r="U1607" s="40"/>
      <c r="V1607" s="40"/>
      <c r="W1607" s="40"/>
      <c r="X1607" s="40"/>
      <c r="Y1607" s="40"/>
      <c r="Z1607" s="40"/>
      <c r="AA1607" s="40"/>
      <c r="AB1607" s="40"/>
      <c r="AC1607" s="40"/>
      <c r="AD1607" s="40"/>
      <c r="AE1607" s="40"/>
      <c r="AT1607" s="19" t="s">
        <v>158</v>
      </c>
      <c r="AU1607" s="19" t="s">
        <v>76</v>
      </c>
    </row>
    <row r="1608" s="14" customFormat="1">
      <c r="A1608" s="14"/>
      <c r="B1608" s="259"/>
      <c r="C1608" s="260"/>
      <c r="D1608" s="227" t="s">
        <v>438</v>
      </c>
      <c r="E1608" s="261" t="s">
        <v>19</v>
      </c>
      <c r="F1608" s="262" t="s">
        <v>76</v>
      </c>
      <c r="G1608" s="260"/>
      <c r="H1608" s="263">
        <v>1</v>
      </c>
      <c r="I1608" s="264"/>
      <c r="J1608" s="260"/>
      <c r="K1608" s="260"/>
      <c r="L1608" s="265"/>
      <c r="M1608" s="266"/>
      <c r="N1608" s="267"/>
      <c r="O1608" s="267"/>
      <c r="P1608" s="267"/>
      <c r="Q1608" s="267"/>
      <c r="R1608" s="267"/>
      <c r="S1608" s="267"/>
      <c r="T1608" s="268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69" t="s">
        <v>438</v>
      </c>
      <c r="AU1608" s="269" t="s">
        <v>76</v>
      </c>
      <c r="AV1608" s="14" t="s">
        <v>78</v>
      </c>
      <c r="AW1608" s="14" t="s">
        <v>31</v>
      </c>
      <c r="AX1608" s="14" t="s">
        <v>76</v>
      </c>
      <c r="AY1608" s="269" t="s">
        <v>149</v>
      </c>
    </row>
    <row r="1609" s="2" customFormat="1" ht="37.8" customHeight="1">
      <c r="A1609" s="40"/>
      <c r="B1609" s="41"/>
      <c r="C1609" s="214" t="s">
        <v>2061</v>
      </c>
      <c r="D1609" s="214" t="s">
        <v>151</v>
      </c>
      <c r="E1609" s="215" t="s">
        <v>2062</v>
      </c>
      <c r="F1609" s="216" t="s">
        <v>2063</v>
      </c>
      <c r="G1609" s="217" t="s">
        <v>543</v>
      </c>
      <c r="H1609" s="218">
        <v>1</v>
      </c>
      <c r="I1609" s="219"/>
      <c r="J1609" s="220">
        <f>ROUND(I1609*H1609,2)</f>
        <v>0</v>
      </c>
      <c r="K1609" s="216" t="s">
        <v>155</v>
      </c>
      <c r="L1609" s="46"/>
      <c r="M1609" s="221" t="s">
        <v>19</v>
      </c>
      <c r="N1609" s="222" t="s">
        <v>40</v>
      </c>
      <c r="O1609" s="86"/>
      <c r="P1609" s="223">
        <f>O1609*H1609</f>
        <v>0</v>
      </c>
      <c r="Q1609" s="223">
        <v>0</v>
      </c>
      <c r="R1609" s="223">
        <f>Q1609*H1609</f>
        <v>0</v>
      </c>
      <c r="S1609" s="223">
        <v>0</v>
      </c>
      <c r="T1609" s="224">
        <f>S1609*H1609</f>
        <v>0</v>
      </c>
      <c r="U1609" s="40"/>
      <c r="V1609" s="40"/>
      <c r="W1609" s="40"/>
      <c r="X1609" s="40"/>
      <c r="Y1609" s="40"/>
      <c r="Z1609" s="40"/>
      <c r="AA1609" s="40"/>
      <c r="AB1609" s="40"/>
      <c r="AC1609" s="40"/>
      <c r="AD1609" s="40"/>
      <c r="AE1609" s="40"/>
      <c r="AR1609" s="225" t="s">
        <v>544</v>
      </c>
      <c r="AT1609" s="225" t="s">
        <v>151</v>
      </c>
      <c r="AU1609" s="225" t="s">
        <v>76</v>
      </c>
      <c r="AY1609" s="19" t="s">
        <v>149</v>
      </c>
      <c r="BE1609" s="226">
        <f>IF(N1609="základní",J1609,0)</f>
        <v>0</v>
      </c>
      <c r="BF1609" s="226">
        <f>IF(N1609="snížená",J1609,0)</f>
        <v>0</v>
      </c>
      <c r="BG1609" s="226">
        <f>IF(N1609="zákl. přenesená",J1609,0)</f>
        <v>0</v>
      </c>
      <c r="BH1609" s="226">
        <f>IF(N1609="sníž. přenesená",J1609,0)</f>
        <v>0</v>
      </c>
      <c r="BI1609" s="226">
        <f>IF(N1609="nulová",J1609,0)</f>
        <v>0</v>
      </c>
      <c r="BJ1609" s="19" t="s">
        <v>76</v>
      </c>
      <c r="BK1609" s="226">
        <f>ROUND(I1609*H1609,2)</f>
        <v>0</v>
      </c>
      <c r="BL1609" s="19" t="s">
        <v>544</v>
      </c>
      <c r="BM1609" s="225" t="s">
        <v>2064</v>
      </c>
    </row>
    <row r="1610" s="2" customFormat="1">
      <c r="A1610" s="40"/>
      <c r="B1610" s="41"/>
      <c r="C1610" s="42"/>
      <c r="D1610" s="227" t="s">
        <v>158</v>
      </c>
      <c r="E1610" s="42"/>
      <c r="F1610" s="228" t="s">
        <v>2065</v>
      </c>
      <c r="G1610" s="42"/>
      <c r="H1610" s="42"/>
      <c r="I1610" s="229"/>
      <c r="J1610" s="42"/>
      <c r="K1610" s="42"/>
      <c r="L1610" s="46"/>
      <c r="M1610" s="230"/>
      <c r="N1610" s="231"/>
      <c r="O1610" s="86"/>
      <c r="P1610" s="86"/>
      <c r="Q1610" s="86"/>
      <c r="R1610" s="86"/>
      <c r="S1610" s="86"/>
      <c r="T1610" s="87"/>
      <c r="U1610" s="40"/>
      <c r="V1610" s="40"/>
      <c r="W1610" s="40"/>
      <c r="X1610" s="40"/>
      <c r="Y1610" s="40"/>
      <c r="Z1610" s="40"/>
      <c r="AA1610" s="40"/>
      <c r="AB1610" s="40"/>
      <c r="AC1610" s="40"/>
      <c r="AD1610" s="40"/>
      <c r="AE1610" s="40"/>
      <c r="AT1610" s="19" t="s">
        <v>158</v>
      </c>
      <c r="AU1610" s="19" t="s">
        <v>76</v>
      </c>
    </row>
    <row r="1611" s="14" customFormat="1">
      <c r="A1611" s="14"/>
      <c r="B1611" s="259"/>
      <c r="C1611" s="260"/>
      <c r="D1611" s="227" t="s">
        <v>438</v>
      </c>
      <c r="E1611" s="261" t="s">
        <v>19</v>
      </c>
      <c r="F1611" s="262" t="s">
        <v>76</v>
      </c>
      <c r="G1611" s="260"/>
      <c r="H1611" s="263">
        <v>1</v>
      </c>
      <c r="I1611" s="264"/>
      <c r="J1611" s="260"/>
      <c r="K1611" s="260"/>
      <c r="L1611" s="265"/>
      <c r="M1611" s="266"/>
      <c r="N1611" s="267"/>
      <c r="O1611" s="267"/>
      <c r="P1611" s="267"/>
      <c r="Q1611" s="267"/>
      <c r="R1611" s="267"/>
      <c r="S1611" s="267"/>
      <c r="T1611" s="268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69" t="s">
        <v>438</v>
      </c>
      <c r="AU1611" s="269" t="s">
        <v>76</v>
      </c>
      <c r="AV1611" s="14" t="s">
        <v>78</v>
      </c>
      <c r="AW1611" s="14" t="s">
        <v>31</v>
      </c>
      <c r="AX1611" s="14" t="s">
        <v>69</v>
      </c>
      <c r="AY1611" s="269" t="s">
        <v>149</v>
      </c>
    </row>
    <row r="1612" s="15" customFormat="1">
      <c r="A1612" s="15"/>
      <c r="B1612" s="270"/>
      <c r="C1612" s="271"/>
      <c r="D1612" s="227" t="s">
        <v>438</v>
      </c>
      <c r="E1612" s="272" t="s">
        <v>19</v>
      </c>
      <c r="F1612" s="273" t="s">
        <v>441</v>
      </c>
      <c r="G1612" s="271"/>
      <c r="H1612" s="274">
        <v>1</v>
      </c>
      <c r="I1612" s="275"/>
      <c r="J1612" s="271"/>
      <c r="K1612" s="271"/>
      <c r="L1612" s="276"/>
      <c r="M1612" s="277"/>
      <c r="N1612" s="278"/>
      <c r="O1612" s="278"/>
      <c r="P1612" s="278"/>
      <c r="Q1612" s="278"/>
      <c r="R1612" s="278"/>
      <c r="S1612" s="278"/>
      <c r="T1612" s="279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280" t="s">
        <v>438</v>
      </c>
      <c r="AU1612" s="280" t="s">
        <v>76</v>
      </c>
      <c r="AV1612" s="15" t="s">
        <v>166</v>
      </c>
      <c r="AW1612" s="15" t="s">
        <v>31</v>
      </c>
      <c r="AX1612" s="15" t="s">
        <v>76</v>
      </c>
      <c r="AY1612" s="280" t="s">
        <v>149</v>
      </c>
    </row>
    <row r="1613" s="2" customFormat="1" ht="24.15" customHeight="1">
      <c r="A1613" s="40"/>
      <c r="B1613" s="41"/>
      <c r="C1613" s="214" t="s">
        <v>2066</v>
      </c>
      <c r="D1613" s="214" t="s">
        <v>151</v>
      </c>
      <c r="E1613" s="215" t="s">
        <v>2067</v>
      </c>
      <c r="F1613" s="216" t="s">
        <v>2068</v>
      </c>
      <c r="G1613" s="217" t="s">
        <v>543</v>
      </c>
      <c r="H1613" s="218">
        <v>1</v>
      </c>
      <c r="I1613" s="219"/>
      <c r="J1613" s="220">
        <f>ROUND(I1613*H1613,2)</f>
        <v>0</v>
      </c>
      <c r="K1613" s="216" t="s">
        <v>155</v>
      </c>
      <c r="L1613" s="46"/>
      <c r="M1613" s="221" t="s">
        <v>19</v>
      </c>
      <c r="N1613" s="222" t="s">
        <v>40</v>
      </c>
      <c r="O1613" s="86"/>
      <c r="P1613" s="223">
        <f>O1613*H1613</f>
        <v>0</v>
      </c>
      <c r="Q1613" s="223">
        <v>0</v>
      </c>
      <c r="R1613" s="223">
        <f>Q1613*H1613</f>
        <v>0</v>
      </c>
      <c r="S1613" s="223">
        <v>0</v>
      </c>
      <c r="T1613" s="224">
        <f>S1613*H1613</f>
        <v>0</v>
      </c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R1613" s="225" t="s">
        <v>544</v>
      </c>
      <c r="AT1613" s="225" t="s">
        <v>151</v>
      </c>
      <c r="AU1613" s="225" t="s">
        <v>76</v>
      </c>
      <c r="AY1613" s="19" t="s">
        <v>149</v>
      </c>
      <c r="BE1613" s="226">
        <f>IF(N1613="základní",J1613,0)</f>
        <v>0</v>
      </c>
      <c r="BF1613" s="226">
        <f>IF(N1613="snížená",J1613,0)</f>
        <v>0</v>
      </c>
      <c r="BG1613" s="226">
        <f>IF(N1613="zákl. přenesená",J1613,0)</f>
        <v>0</v>
      </c>
      <c r="BH1613" s="226">
        <f>IF(N1613="sníž. přenesená",J1613,0)</f>
        <v>0</v>
      </c>
      <c r="BI1613" s="226">
        <f>IF(N1613="nulová",J1613,0)</f>
        <v>0</v>
      </c>
      <c r="BJ1613" s="19" t="s">
        <v>76</v>
      </c>
      <c r="BK1613" s="226">
        <f>ROUND(I1613*H1613,2)</f>
        <v>0</v>
      </c>
      <c r="BL1613" s="19" t="s">
        <v>544</v>
      </c>
      <c r="BM1613" s="225" t="s">
        <v>2069</v>
      </c>
    </row>
    <row r="1614" s="2" customFormat="1">
      <c r="A1614" s="40"/>
      <c r="B1614" s="41"/>
      <c r="C1614" s="42"/>
      <c r="D1614" s="227" t="s">
        <v>158</v>
      </c>
      <c r="E1614" s="42"/>
      <c r="F1614" s="228" t="s">
        <v>2068</v>
      </c>
      <c r="G1614" s="42"/>
      <c r="H1614" s="42"/>
      <c r="I1614" s="229"/>
      <c r="J1614" s="42"/>
      <c r="K1614" s="42"/>
      <c r="L1614" s="46"/>
      <c r="M1614" s="230"/>
      <c r="N1614" s="231"/>
      <c r="O1614" s="86"/>
      <c r="P1614" s="86"/>
      <c r="Q1614" s="86"/>
      <c r="R1614" s="86"/>
      <c r="S1614" s="86"/>
      <c r="T1614" s="87"/>
      <c r="U1614" s="40"/>
      <c r="V1614" s="40"/>
      <c r="W1614" s="40"/>
      <c r="X1614" s="40"/>
      <c r="Y1614" s="40"/>
      <c r="Z1614" s="40"/>
      <c r="AA1614" s="40"/>
      <c r="AB1614" s="40"/>
      <c r="AC1614" s="40"/>
      <c r="AD1614" s="40"/>
      <c r="AE1614" s="40"/>
      <c r="AT1614" s="19" t="s">
        <v>158</v>
      </c>
      <c r="AU1614" s="19" t="s">
        <v>76</v>
      </c>
    </row>
    <row r="1615" s="14" customFormat="1">
      <c r="A1615" s="14"/>
      <c r="B1615" s="259"/>
      <c r="C1615" s="260"/>
      <c r="D1615" s="227" t="s">
        <v>438</v>
      </c>
      <c r="E1615" s="261" t="s">
        <v>19</v>
      </c>
      <c r="F1615" s="262" t="s">
        <v>76</v>
      </c>
      <c r="G1615" s="260"/>
      <c r="H1615" s="263">
        <v>1</v>
      </c>
      <c r="I1615" s="264"/>
      <c r="J1615" s="260"/>
      <c r="K1615" s="260"/>
      <c r="L1615" s="265"/>
      <c r="M1615" s="266"/>
      <c r="N1615" s="267"/>
      <c r="O1615" s="267"/>
      <c r="P1615" s="267"/>
      <c r="Q1615" s="267"/>
      <c r="R1615" s="267"/>
      <c r="S1615" s="267"/>
      <c r="T1615" s="268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69" t="s">
        <v>438</v>
      </c>
      <c r="AU1615" s="269" t="s">
        <v>76</v>
      </c>
      <c r="AV1615" s="14" t="s">
        <v>78</v>
      </c>
      <c r="AW1615" s="14" t="s">
        <v>31</v>
      </c>
      <c r="AX1615" s="14" t="s">
        <v>76</v>
      </c>
      <c r="AY1615" s="269" t="s">
        <v>149</v>
      </c>
    </row>
    <row r="1616" s="2" customFormat="1" ht="37.8" customHeight="1">
      <c r="A1616" s="40"/>
      <c r="B1616" s="41"/>
      <c r="C1616" s="214" t="s">
        <v>2070</v>
      </c>
      <c r="D1616" s="214" t="s">
        <v>151</v>
      </c>
      <c r="E1616" s="215" t="s">
        <v>2071</v>
      </c>
      <c r="F1616" s="216" t="s">
        <v>2072</v>
      </c>
      <c r="G1616" s="217" t="s">
        <v>543</v>
      </c>
      <c r="H1616" s="218">
        <v>1</v>
      </c>
      <c r="I1616" s="219"/>
      <c r="J1616" s="220">
        <f>ROUND(I1616*H1616,2)</f>
        <v>0</v>
      </c>
      <c r="K1616" s="216" t="s">
        <v>155</v>
      </c>
      <c r="L1616" s="46"/>
      <c r="M1616" s="221" t="s">
        <v>19</v>
      </c>
      <c r="N1616" s="222" t="s">
        <v>40</v>
      </c>
      <c r="O1616" s="86"/>
      <c r="P1616" s="223">
        <f>O1616*H1616</f>
        <v>0</v>
      </c>
      <c r="Q1616" s="223">
        <v>0</v>
      </c>
      <c r="R1616" s="223">
        <f>Q1616*H1616</f>
        <v>0</v>
      </c>
      <c r="S1616" s="223">
        <v>0</v>
      </c>
      <c r="T1616" s="224">
        <f>S1616*H1616</f>
        <v>0</v>
      </c>
      <c r="U1616" s="40"/>
      <c r="V1616" s="40"/>
      <c r="W1616" s="40"/>
      <c r="X1616" s="40"/>
      <c r="Y1616" s="40"/>
      <c r="Z1616" s="40"/>
      <c r="AA1616" s="40"/>
      <c r="AB1616" s="40"/>
      <c r="AC1616" s="40"/>
      <c r="AD1616" s="40"/>
      <c r="AE1616" s="40"/>
      <c r="AR1616" s="225" t="s">
        <v>544</v>
      </c>
      <c r="AT1616" s="225" t="s">
        <v>151</v>
      </c>
      <c r="AU1616" s="225" t="s">
        <v>76</v>
      </c>
      <c r="AY1616" s="19" t="s">
        <v>149</v>
      </c>
      <c r="BE1616" s="226">
        <f>IF(N1616="základní",J1616,0)</f>
        <v>0</v>
      </c>
      <c r="BF1616" s="226">
        <f>IF(N1616="snížená",J1616,0)</f>
        <v>0</v>
      </c>
      <c r="BG1616" s="226">
        <f>IF(N1616="zákl. přenesená",J1616,0)</f>
        <v>0</v>
      </c>
      <c r="BH1616" s="226">
        <f>IF(N1616="sníž. přenesená",J1616,0)</f>
        <v>0</v>
      </c>
      <c r="BI1616" s="226">
        <f>IF(N1616="nulová",J1616,0)</f>
        <v>0</v>
      </c>
      <c r="BJ1616" s="19" t="s">
        <v>76</v>
      </c>
      <c r="BK1616" s="226">
        <f>ROUND(I1616*H1616,2)</f>
        <v>0</v>
      </c>
      <c r="BL1616" s="19" t="s">
        <v>544</v>
      </c>
      <c r="BM1616" s="225" t="s">
        <v>2073</v>
      </c>
    </row>
    <row r="1617" s="2" customFormat="1">
      <c r="A1617" s="40"/>
      <c r="B1617" s="41"/>
      <c r="C1617" s="42"/>
      <c r="D1617" s="227" t="s">
        <v>158</v>
      </c>
      <c r="E1617" s="42"/>
      <c r="F1617" s="228" t="s">
        <v>2074</v>
      </c>
      <c r="G1617" s="42"/>
      <c r="H1617" s="42"/>
      <c r="I1617" s="229"/>
      <c r="J1617" s="42"/>
      <c r="K1617" s="42"/>
      <c r="L1617" s="46"/>
      <c r="M1617" s="230"/>
      <c r="N1617" s="231"/>
      <c r="O1617" s="86"/>
      <c r="P1617" s="86"/>
      <c r="Q1617" s="86"/>
      <c r="R1617" s="86"/>
      <c r="S1617" s="86"/>
      <c r="T1617" s="87"/>
      <c r="U1617" s="40"/>
      <c r="V1617" s="40"/>
      <c r="W1617" s="40"/>
      <c r="X1617" s="40"/>
      <c r="Y1617" s="40"/>
      <c r="Z1617" s="40"/>
      <c r="AA1617" s="40"/>
      <c r="AB1617" s="40"/>
      <c r="AC1617" s="40"/>
      <c r="AD1617" s="40"/>
      <c r="AE1617" s="40"/>
      <c r="AT1617" s="19" t="s">
        <v>158</v>
      </c>
      <c r="AU1617" s="19" t="s">
        <v>76</v>
      </c>
    </row>
    <row r="1618" s="14" customFormat="1">
      <c r="A1618" s="14"/>
      <c r="B1618" s="259"/>
      <c r="C1618" s="260"/>
      <c r="D1618" s="227" t="s">
        <v>438</v>
      </c>
      <c r="E1618" s="261" t="s">
        <v>19</v>
      </c>
      <c r="F1618" s="262" t="s">
        <v>76</v>
      </c>
      <c r="G1618" s="260"/>
      <c r="H1618" s="263">
        <v>1</v>
      </c>
      <c r="I1618" s="264"/>
      <c r="J1618" s="260"/>
      <c r="K1618" s="260"/>
      <c r="L1618" s="265"/>
      <c r="M1618" s="266"/>
      <c r="N1618" s="267"/>
      <c r="O1618" s="267"/>
      <c r="P1618" s="267"/>
      <c r="Q1618" s="267"/>
      <c r="R1618" s="267"/>
      <c r="S1618" s="267"/>
      <c r="T1618" s="268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69" t="s">
        <v>438</v>
      </c>
      <c r="AU1618" s="269" t="s">
        <v>76</v>
      </c>
      <c r="AV1618" s="14" t="s">
        <v>78</v>
      </c>
      <c r="AW1618" s="14" t="s">
        <v>31</v>
      </c>
      <c r="AX1618" s="14" t="s">
        <v>69</v>
      </c>
      <c r="AY1618" s="269" t="s">
        <v>149</v>
      </c>
    </row>
    <row r="1619" s="15" customFormat="1">
      <c r="A1619" s="15"/>
      <c r="B1619" s="270"/>
      <c r="C1619" s="271"/>
      <c r="D1619" s="227" t="s">
        <v>438</v>
      </c>
      <c r="E1619" s="272" t="s">
        <v>19</v>
      </c>
      <c r="F1619" s="273" t="s">
        <v>441</v>
      </c>
      <c r="G1619" s="271"/>
      <c r="H1619" s="274">
        <v>1</v>
      </c>
      <c r="I1619" s="275"/>
      <c r="J1619" s="271"/>
      <c r="K1619" s="271"/>
      <c r="L1619" s="276"/>
      <c r="M1619" s="277"/>
      <c r="N1619" s="278"/>
      <c r="O1619" s="278"/>
      <c r="P1619" s="278"/>
      <c r="Q1619" s="278"/>
      <c r="R1619" s="278"/>
      <c r="S1619" s="278"/>
      <c r="T1619" s="279"/>
      <c r="U1619" s="15"/>
      <c r="V1619" s="15"/>
      <c r="W1619" s="15"/>
      <c r="X1619" s="15"/>
      <c r="Y1619" s="15"/>
      <c r="Z1619" s="15"/>
      <c r="AA1619" s="15"/>
      <c r="AB1619" s="15"/>
      <c r="AC1619" s="15"/>
      <c r="AD1619" s="15"/>
      <c r="AE1619" s="15"/>
      <c r="AT1619" s="280" t="s">
        <v>438</v>
      </c>
      <c r="AU1619" s="280" t="s">
        <v>76</v>
      </c>
      <c r="AV1619" s="15" t="s">
        <v>166</v>
      </c>
      <c r="AW1619" s="15" t="s">
        <v>31</v>
      </c>
      <c r="AX1619" s="15" t="s">
        <v>76</v>
      </c>
      <c r="AY1619" s="280" t="s">
        <v>149</v>
      </c>
    </row>
    <row r="1620" s="2" customFormat="1" ht="37.8" customHeight="1">
      <c r="A1620" s="40"/>
      <c r="B1620" s="41"/>
      <c r="C1620" s="214" t="s">
        <v>2075</v>
      </c>
      <c r="D1620" s="214" t="s">
        <v>151</v>
      </c>
      <c r="E1620" s="215" t="s">
        <v>2076</v>
      </c>
      <c r="F1620" s="216" t="s">
        <v>2077</v>
      </c>
      <c r="G1620" s="217" t="s">
        <v>543</v>
      </c>
      <c r="H1620" s="218">
        <v>1</v>
      </c>
      <c r="I1620" s="219"/>
      <c r="J1620" s="220">
        <f>ROUND(I1620*H1620,2)</f>
        <v>0</v>
      </c>
      <c r="K1620" s="216" t="s">
        <v>155</v>
      </c>
      <c r="L1620" s="46"/>
      <c r="M1620" s="221" t="s">
        <v>19</v>
      </c>
      <c r="N1620" s="222" t="s">
        <v>40</v>
      </c>
      <c r="O1620" s="86"/>
      <c r="P1620" s="223">
        <f>O1620*H1620</f>
        <v>0</v>
      </c>
      <c r="Q1620" s="223">
        <v>0</v>
      </c>
      <c r="R1620" s="223">
        <f>Q1620*H1620</f>
        <v>0</v>
      </c>
      <c r="S1620" s="223">
        <v>0</v>
      </c>
      <c r="T1620" s="224">
        <f>S1620*H1620</f>
        <v>0</v>
      </c>
      <c r="U1620" s="40"/>
      <c r="V1620" s="40"/>
      <c r="W1620" s="40"/>
      <c r="X1620" s="40"/>
      <c r="Y1620" s="40"/>
      <c r="Z1620" s="40"/>
      <c r="AA1620" s="40"/>
      <c r="AB1620" s="40"/>
      <c r="AC1620" s="40"/>
      <c r="AD1620" s="40"/>
      <c r="AE1620" s="40"/>
      <c r="AR1620" s="225" t="s">
        <v>544</v>
      </c>
      <c r="AT1620" s="225" t="s">
        <v>151</v>
      </c>
      <c r="AU1620" s="225" t="s">
        <v>76</v>
      </c>
      <c r="AY1620" s="19" t="s">
        <v>149</v>
      </c>
      <c r="BE1620" s="226">
        <f>IF(N1620="základní",J1620,0)</f>
        <v>0</v>
      </c>
      <c r="BF1620" s="226">
        <f>IF(N1620="snížená",J1620,0)</f>
        <v>0</v>
      </c>
      <c r="BG1620" s="226">
        <f>IF(N1620="zákl. přenesená",J1620,0)</f>
        <v>0</v>
      </c>
      <c r="BH1620" s="226">
        <f>IF(N1620="sníž. přenesená",J1620,0)</f>
        <v>0</v>
      </c>
      <c r="BI1620" s="226">
        <f>IF(N1620="nulová",J1620,0)</f>
        <v>0</v>
      </c>
      <c r="BJ1620" s="19" t="s">
        <v>76</v>
      </c>
      <c r="BK1620" s="226">
        <f>ROUND(I1620*H1620,2)</f>
        <v>0</v>
      </c>
      <c r="BL1620" s="19" t="s">
        <v>544</v>
      </c>
      <c r="BM1620" s="225" t="s">
        <v>2078</v>
      </c>
    </row>
    <row r="1621" s="2" customFormat="1">
      <c r="A1621" s="40"/>
      <c r="B1621" s="41"/>
      <c r="C1621" s="42"/>
      <c r="D1621" s="227" t="s">
        <v>158</v>
      </c>
      <c r="E1621" s="42"/>
      <c r="F1621" s="228" t="s">
        <v>2079</v>
      </c>
      <c r="G1621" s="42"/>
      <c r="H1621" s="42"/>
      <c r="I1621" s="229"/>
      <c r="J1621" s="42"/>
      <c r="K1621" s="42"/>
      <c r="L1621" s="46"/>
      <c r="M1621" s="230"/>
      <c r="N1621" s="231"/>
      <c r="O1621" s="86"/>
      <c r="P1621" s="86"/>
      <c r="Q1621" s="86"/>
      <c r="R1621" s="86"/>
      <c r="S1621" s="86"/>
      <c r="T1621" s="87"/>
      <c r="U1621" s="40"/>
      <c r="V1621" s="40"/>
      <c r="W1621" s="40"/>
      <c r="X1621" s="40"/>
      <c r="Y1621" s="40"/>
      <c r="Z1621" s="40"/>
      <c r="AA1621" s="40"/>
      <c r="AB1621" s="40"/>
      <c r="AC1621" s="40"/>
      <c r="AD1621" s="40"/>
      <c r="AE1621" s="40"/>
      <c r="AT1621" s="19" t="s">
        <v>158</v>
      </c>
      <c r="AU1621" s="19" t="s">
        <v>76</v>
      </c>
    </row>
    <row r="1622" s="14" customFormat="1">
      <c r="A1622" s="14"/>
      <c r="B1622" s="259"/>
      <c r="C1622" s="260"/>
      <c r="D1622" s="227" t="s">
        <v>438</v>
      </c>
      <c r="E1622" s="261" t="s">
        <v>19</v>
      </c>
      <c r="F1622" s="262" t="s">
        <v>76</v>
      </c>
      <c r="G1622" s="260"/>
      <c r="H1622" s="263">
        <v>1</v>
      </c>
      <c r="I1622" s="264"/>
      <c r="J1622" s="260"/>
      <c r="K1622" s="260"/>
      <c r="L1622" s="265"/>
      <c r="M1622" s="266"/>
      <c r="N1622" s="267"/>
      <c r="O1622" s="267"/>
      <c r="P1622" s="267"/>
      <c r="Q1622" s="267"/>
      <c r="R1622" s="267"/>
      <c r="S1622" s="267"/>
      <c r="T1622" s="268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69" t="s">
        <v>438</v>
      </c>
      <c r="AU1622" s="269" t="s">
        <v>76</v>
      </c>
      <c r="AV1622" s="14" t="s">
        <v>78</v>
      </c>
      <c r="AW1622" s="14" t="s">
        <v>31</v>
      </c>
      <c r="AX1622" s="14" t="s">
        <v>76</v>
      </c>
      <c r="AY1622" s="269" t="s">
        <v>149</v>
      </c>
    </row>
    <row r="1623" s="2" customFormat="1" ht="37.8" customHeight="1">
      <c r="A1623" s="40"/>
      <c r="B1623" s="41"/>
      <c r="C1623" s="214" t="s">
        <v>2080</v>
      </c>
      <c r="D1623" s="214" t="s">
        <v>151</v>
      </c>
      <c r="E1623" s="215" t="s">
        <v>2081</v>
      </c>
      <c r="F1623" s="216" t="s">
        <v>2082</v>
      </c>
      <c r="G1623" s="217" t="s">
        <v>543</v>
      </c>
      <c r="H1623" s="218">
        <v>1</v>
      </c>
      <c r="I1623" s="219"/>
      <c r="J1623" s="220">
        <f>ROUND(I1623*H1623,2)</f>
        <v>0</v>
      </c>
      <c r="K1623" s="216" t="s">
        <v>155</v>
      </c>
      <c r="L1623" s="46"/>
      <c r="M1623" s="221" t="s">
        <v>19</v>
      </c>
      <c r="N1623" s="222" t="s">
        <v>40</v>
      </c>
      <c r="O1623" s="86"/>
      <c r="P1623" s="223">
        <f>O1623*H1623</f>
        <v>0</v>
      </c>
      <c r="Q1623" s="223">
        <v>0</v>
      </c>
      <c r="R1623" s="223">
        <f>Q1623*H1623</f>
        <v>0</v>
      </c>
      <c r="S1623" s="223">
        <v>0</v>
      </c>
      <c r="T1623" s="224">
        <f>S1623*H1623</f>
        <v>0</v>
      </c>
      <c r="U1623" s="40"/>
      <c r="V1623" s="40"/>
      <c r="W1623" s="40"/>
      <c r="X1623" s="40"/>
      <c r="Y1623" s="40"/>
      <c r="Z1623" s="40"/>
      <c r="AA1623" s="40"/>
      <c r="AB1623" s="40"/>
      <c r="AC1623" s="40"/>
      <c r="AD1623" s="40"/>
      <c r="AE1623" s="40"/>
      <c r="AR1623" s="225" t="s">
        <v>544</v>
      </c>
      <c r="AT1623" s="225" t="s">
        <v>151</v>
      </c>
      <c r="AU1623" s="225" t="s">
        <v>76</v>
      </c>
      <c r="AY1623" s="19" t="s">
        <v>149</v>
      </c>
      <c r="BE1623" s="226">
        <f>IF(N1623="základní",J1623,0)</f>
        <v>0</v>
      </c>
      <c r="BF1623" s="226">
        <f>IF(N1623="snížená",J1623,0)</f>
        <v>0</v>
      </c>
      <c r="BG1623" s="226">
        <f>IF(N1623="zákl. přenesená",J1623,0)</f>
        <v>0</v>
      </c>
      <c r="BH1623" s="226">
        <f>IF(N1623="sníž. přenesená",J1623,0)</f>
        <v>0</v>
      </c>
      <c r="BI1623" s="226">
        <f>IF(N1623="nulová",J1623,0)</f>
        <v>0</v>
      </c>
      <c r="BJ1623" s="19" t="s">
        <v>76</v>
      </c>
      <c r="BK1623" s="226">
        <f>ROUND(I1623*H1623,2)</f>
        <v>0</v>
      </c>
      <c r="BL1623" s="19" t="s">
        <v>544</v>
      </c>
      <c r="BM1623" s="225" t="s">
        <v>2083</v>
      </c>
    </row>
    <row r="1624" s="2" customFormat="1">
      <c r="A1624" s="40"/>
      <c r="B1624" s="41"/>
      <c r="C1624" s="42"/>
      <c r="D1624" s="227" t="s">
        <v>158</v>
      </c>
      <c r="E1624" s="42"/>
      <c r="F1624" s="228" t="s">
        <v>2082</v>
      </c>
      <c r="G1624" s="42"/>
      <c r="H1624" s="42"/>
      <c r="I1624" s="229"/>
      <c r="J1624" s="42"/>
      <c r="K1624" s="42"/>
      <c r="L1624" s="46"/>
      <c r="M1624" s="230"/>
      <c r="N1624" s="231"/>
      <c r="O1624" s="86"/>
      <c r="P1624" s="86"/>
      <c r="Q1624" s="86"/>
      <c r="R1624" s="86"/>
      <c r="S1624" s="86"/>
      <c r="T1624" s="87"/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T1624" s="19" t="s">
        <v>158</v>
      </c>
      <c r="AU1624" s="19" t="s">
        <v>76</v>
      </c>
    </row>
    <row r="1625" s="14" customFormat="1">
      <c r="A1625" s="14"/>
      <c r="B1625" s="259"/>
      <c r="C1625" s="260"/>
      <c r="D1625" s="227" t="s">
        <v>438</v>
      </c>
      <c r="E1625" s="261" t="s">
        <v>19</v>
      </c>
      <c r="F1625" s="262" t="s">
        <v>76</v>
      </c>
      <c r="G1625" s="260"/>
      <c r="H1625" s="263">
        <v>1</v>
      </c>
      <c r="I1625" s="264"/>
      <c r="J1625" s="260"/>
      <c r="K1625" s="260"/>
      <c r="L1625" s="265"/>
      <c r="M1625" s="266"/>
      <c r="N1625" s="267"/>
      <c r="O1625" s="267"/>
      <c r="P1625" s="267"/>
      <c r="Q1625" s="267"/>
      <c r="R1625" s="267"/>
      <c r="S1625" s="267"/>
      <c r="T1625" s="268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69" t="s">
        <v>438</v>
      </c>
      <c r="AU1625" s="269" t="s">
        <v>76</v>
      </c>
      <c r="AV1625" s="14" t="s">
        <v>78</v>
      </c>
      <c r="AW1625" s="14" t="s">
        <v>31</v>
      </c>
      <c r="AX1625" s="14" t="s">
        <v>76</v>
      </c>
      <c r="AY1625" s="269" t="s">
        <v>149</v>
      </c>
    </row>
    <row r="1626" s="2" customFormat="1" ht="24.15" customHeight="1">
      <c r="A1626" s="40"/>
      <c r="B1626" s="41"/>
      <c r="C1626" s="214" t="s">
        <v>2084</v>
      </c>
      <c r="D1626" s="214" t="s">
        <v>151</v>
      </c>
      <c r="E1626" s="215" t="s">
        <v>2085</v>
      </c>
      <c r="F1626" s="216" t="s">
        <v>2086</v>
      </c>
      <c r="G1626" s="217" t="s">
        <v>543</v>
      </c>
      <c r="H1626" s="218">
        <v>1</v>
      </c>
      <c r="I1626" s="219"/>
      <c r="J1626" s="220">
        <f>ROUND(I1626*H1626,2)</f>
        <v>0</v>
      </c>
      <c r="K1626" s="216" t="s">
        <v>155</v>
      </c>
      <c r="L1626" s="46"/>
      <c r="M1626" s="221" t="s">
        <v>19</v>
      </c>
      <c r="N1626" s="222" t="s">
        <v>40</v>
      </c>
      <c r="O1626" s="86"/>
      <c r="P1626" s="223">
        <f>O1626*H1626</f>
        <v>0</v>
      </c>
      <c r="Q1626" s="223">
        <v>0</v>
      </c>
      <c r="R1626" s="223">
        <f>Q1626*H1626</f>
        <v>0</v>
      </c>
      <c r="S1626" s="223">
        <v>0</v>
      </c>
      <c r="T1626" s="224">
        <f>S1626*H1626</f>
        <v>0</v>
      </c>
      <c r="U1626" s="40"/>
      <c r="V1626" s="40"/>
      <c r="W1626" s="40"/>
      <c r="X1626" s="40"/>
      <c r="Y1626" s="40"/>
      <c r="Z1626" s="40"/>
      <c r="AA1626" s="40"/>
      <c r="AB1626" s="40"/>
      <c r="AC1626" s="40"/>
      <c r="AD1626" s="40"/>
      <c r="AE1626" s="40"/>
      <c r="AR1626" s="225" t="s">
        <v>544</v>
      </c>
      <c r="AT1626" s="225" t="s">
        <v>151</v>
      </c>
      <c r="AU1626" s="225" t="s">
        <v>76</v>
      </c>
      <c r="AY1626" s="19" t="s">
        <v>149</v>
      </c>
      <c r="BE1626" s="226">
        <f>IF(N1626="základní",J1626,0)</f>
        <v>0</v>
      </c>
      <c r="BF1626" s="226">
        <f>IF(N1626="snížená",J1626,0)</f>
        <v>0</v>
      </c>
      <c r="BG1626" s="226">
        <f>IF(N1626="zákl. přenesená",J1626,0)</f>
        <v>0</v>
      </c>
      <c r="BH1626" s="226">
        <f>IF(N1626="sníž. přenesená",J1626,0)</f>
        <v>0</v>
      </c>
      <c r="BI1626" s="226">
        <f>IF(N1626="nulová",J1626,0)</f>
        <v>0</v>
      </c>
      <c r="BJ1626" s="19" t="s">
        <v>76</v>
      </c>
      <c r="BK1626" s="226">
        <f>ROUND(I1626*H1626,2)</f>
        <v>0</v>
      </c>
      <c r="BL1626" s="19" t="s">
        <v>544</v>
      </c>
      <c r="BM1626" s="225" t="s">
        <v>2087</v>
      </c>
    </row>
    <row r="1627" s="2" customFormat="1">
      <c r="A1627" s="40"/>
      <c r="B1627" s="41"/>
      <c r="C1627" s="42"/>
      <c r="D1627" s="227" t="s">
        <v>158</v>
      </c>
      <c r="E1627" s="42"/>
      <c r="F1627" s="228" t="s">
        <v>2088</v>
      </c>
      <c r="G1627" s="42"/>
      <c r="H1627" s="42"/>
      <c r="I1627" s="229"/>
      <c r="J1627" s="42"/>
      <c r="K1627" s="42"/>
      <c r="L1627" s="46"/>
      <c r="M1627" s="230"/>
      <c r="N1627" s="231"/>
      <c r="O1627" s="86"/>
      <c r="P1627" s="86"/>
      <c r="Q1627" s="86"/>
      <c r="R1627" s="86"/>
      <c r="S1627" s="86"/>
      <c r="T1627" s="87"/>
      <c r="U1627" s="40"/>
      <c r="V1627" s="40"/>
      <c r="W1627" s="40"/>
      <c r="X1627" s="40"/>
      <c r="Y1627" s="40"/>
      <c r="Z1627" s="40"/>
      <c r="AA1627" s="40"/>
      <c r="AB1627" s="40"/>
      <c r="AC1627" s="40"/>
      <c r="AD1627" s="40"/>
      <c r="AE1627" s="40"/>
      <c r="AT1627" s="19" t="s">
        <v>158</v>
      </c>
      <c r="AU1627" s="19" t="s">
        <v>76</v>
      </c>
    </row>
    <row r="1628" s="14" customFormat="1">
      <c r="A1628" s="14"/>
      <c r="B1628" s="259"/>
      <c r="C1628" s="260"/>
      <c r="D1628" s="227" t="s">
        <v>438</v>
      </c>
      <c r="E1628" s="261" t="s">
        <v>19</v>
      </c>
      <c r="F1628" s="262" t="s">
        <v>76</v>
      </c>
      <c r="G1628" s="260"/>
      <c r="H1628" s="263">
        <v>1</v>
      </c>
      <c r="I1628" s="264"/>
      <c r="J1628" s="260"/>
      <c r="K1628" s="260"/>
      <c r="L1628" s="265"/>
      <c r="M1628" s="266"/>
      <c r="N1628" s="267"/>
      <c r="O1628" s="267"/>
      <c r="P1628" s="267"/>
      <c r="Q1628" s="267"/>
      <c r="R1628" s="267"/>
      <c r="S1628" s="267"/>
      <c r="T1628" s="268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69" t="s">
        <v>438</v>
      </c>
      <c r="AU1628" s="269" t="s">
        <v>76</v>
      </c>
      <c r="AV1628" s="14" t="s">
        <v>78</v>
      </c>
      <c r="AW1628" s="14" t="s">
        <v>31</v>
      </c>
      <c r="AX1628" s="14" t="s">
        <v>76</v>
      </c>
      <c r="AY1628" s="269" t="s">
        <v>149</v>
      </c>
    </row>
    <row r="1629" s="2" customFormat="1" ht="21.75" customHeight="1">
      <c r="A1629" s="40"/>
      <c r="B1629" s="41"/>
      <c r="C1629" s="214" t="s">
        <v>2089</v>
      </c>
      <c r="D1629" s="214" t="s">
        <v>151</v>
      </c>
      <c r="E1629" s="215" t="s">
        <v>2090</v>
      </c>
      <c r="F1629" s="216" t="s">
        <v>2091</v>
      </c>
      <c r="G1629" s="217" t="s">
        <v>238</v>
      </c>
      <c r="H1629" s="218">
        <v>2</v>
      </c>
      <c r="I1629" s="219"/>
      <c r="J1629" s="220">
        <f>ROUND(I1629*H1629,2)</f>
        <v>0</v>
      </c>
      <c r="K1629" s="216" t="s">
        <v>155</v>
      </c>
      <c r="L1629" s="46"/>
      <c r="M1629" s="221" t="s">
        <v>19</v>
      </c>
      <c r="N1629" s="222" t="s">
        <v>40</v>
      </c>
      <c r="O1629" s="86"/>
      <c r="P1629" s="223">
        <f>O1629*H1629</f>
        <v>0</v>
      </c>
      <c r="Q1629" s="223">
        <v>0</v>
      </c>
      <c r="R1629" s="223">
        <f>Q1629*H1629</f>
        <v>0</v>
      </c>
      <c r="S1629" s="223">
        <v>0</v>
      </c>
      <c r="T1629" s="224">
        <f>S1629*H1629</f>
        <v>0</v>
      </c>
      <c r="U1629" s="40"/>
      <c r="V1629" s="40"/>
      <c r="W1629" s="40"/>
      <c r="X1629" s="40"/>
      <c r="Y1629" s="40"/>
      <c r="Z1629" s="40"/>
      <c r="AA1629" s="40"/>
      <c r="AB1629" s="40"/>
      <c r="AC1629" s="40"/>
      <c r="AD1629" s="40"/>
      <c r="AE1629" s="40"/>
      <c r="AR1629" s="225" t="s">
        <v>544</v>
      </c>
      <c r="AT1629" s="225" t="s">
        <v>151</v>
      </c>
      <c r="AU1629" s="225" t="s">
        <v>76</v>
      </c>
      <c r="AY1629" s="19" t="s">
        <v>149</v>
      </c>
      <c r="BE1629" s="226">
        <f>IF(N1629="základní",J1629,0)</f>
        <v>0</v>
      </c>
      <c r="BF1629" s="226">
        <f>IF(N1629="snížená",J1629,0)</f>
        <v>0</v>
      </c>
      <c r="BG1629" s="226">
        <f>IF(N1629="zákl. přenesená",J1629,0)</f>
        <v>0</v>
      </c>
      <c r="BH1629" s="226">
        <f>IF(N1629="sníž. přenesená",J1629,0)</f>
        <v>0</v>
      </c>
      <c r="BI1629" s="226">
        <f>IF(N1629="nulová",J1629,0)</f>
        <v>0</v>
      </c>
      <c r="BJ1629" s="19" t="s">
        <v>76</v>
      </c>
      <c r="BK1629" s="226">
        <f>ROUND(I1629*H1629,2)</f>
        <v>0</v>
      </c>
      <c r="BL1629" s="19" t="s">
        <v>544</v>
      </c>
      <c r="BM1629" s="225" t="s">
        <v>2092</v>
      </c>
    </row>
    <row r="1630" s="2" customFormat="1">
      <c r="A1630" s="40"/>
      <c r="B1630" s="41"/>
      <c r="C1630" s="42"/>
      <c r="D1630" s="227" t="s">
        <v>158</v>
      </c>
      <c r="E1630" s="42"/>
      <c r="F1630" s="228" t="s">
        <v>2091</v>
      </c>
      <c r="G1630" s="42"/>
      <c r="H1630" s="42"/>
      <c r="I1630" s="229"/>
      <c r="J1630" s="42"/>
      <c r="K1630" s="42"/>
      <c r="L1630" s="46"/>
      <c r="M1630" s="230"/>
      <c r="N1630" s="231"/>
      <c r="O1630" s="86"/>
      <c r="P1630" s="86"/>
      <c r="Q1630" s="86"/>
      <c r="R1630" s="86"/>
      <c r="S1630" s="86"/>
      <c r="T1630" s="87"/>
      <c r="U1630" s="40"/>
      <c r="V1630" s="40"/>
      <c r="W1630" s="40"/>
      <c r="X1630" s="40"/>
      <c r="Y1630" s="40"/>
      <c r="Z1630" s="40"/>
      <c r="AA1630" s="40"/>
      <c r="AB1630" s="40"/>
      <c r="AC1630" s="40"/>
      <c r="AD1630" s="40"/>
      <c r="AE1630" s="40"/>
      <c r="AT1630" s="19" t="s">
        <v>158</v>
      </c>
      <c r="AU1630" s="19" t="s">
        <v>76</v>
      </c>
    </row>
    <row r="1631" s="14" customFormat="1">
      <c r="A1631" s="14"/>
      <c r="B1631" s="259"/>
      <c r="C1631" s="260"/>
      <c r="D1631" s="227" t="s">
        <v>438</v>
      </c>
      <c r="E1631" s="261" t="s">
        <v>19</v>
      </c>
      <c r="F1631" s="262" t="s">
        <v>78</v>
      </c>
      <c r="G1631" s="260"/>
      <c r="H1631" s="263">
        <v>2</v>
      </c>
      <c r="I1631" s="264"/>
      <c r="J1631" s="260"/>
      <c r="K1631" s="260"/>
      <c r="L1631" s="265"/>
      <c r="M1631" s="266"/>
      <c r="N1631" s="267"/>
      <c r="O1631" s="267"/>
      <c r="P1631" s="267"/>
      <c r="Q1631" s="267"/>
      <c r="R1631" s="267"/>
      <c r="S1631" s="267"/>
      <c r="T1631" s="268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69" t="s">
        <v>438</v>
      </c>
      <c r="AU1631" s="269" t="s">
        <v>76</v>
      </c>
      <c r="AV1631" s="14" t="s">
        <v>78</v>
      </c>
      <c r="AW1631" s="14" t="s">
        <v>31</v>
      </c>
      <c r="AX1631" s="14" t="s">
        <v>69</v>
      </c>
      <c r="AY1631" s="269" t="s">
        <v>149</v>
      </c>
    </row>
    <row r="1632" s="15" customFormat="1">
      <c r="A1632" s="15"/>
      <c r="B1632" s="270"/>
      <c r="C1632" s="271"/>
      <c r="D1632" s="227" t="s">
        <v>438</v>
      </c>
      <c r="E1632" s="272" t="s">
        <v>19</v>
      </c>
      <c r="F1632" s="273" t="s">
        <v>441</v>
      </c>
      <c r="G1632" s="271"/>
      <c r="H1632" s="274">
        <v>2</v>
      </c>
      <c r="I1632" s="275"/>
      <c r="J1632" s="271"/>
      <c r="K1632" s="271"/>
      <c r="L1632" s="276"/>
      <c r="M1632" s="277"/>
      <c r="N1632" s="278"/>
      <c r="O1632" s="278"/>
      <c r="P1632" s="278"/>
      <c r="Q1632" s="278"/>
      <c r="R1632" s="278"/>
      <c r="S1632" s="278"/>
      <c r="T1632" s="279"/>
      <c r="U1632" s="15"/>
      <c r="V1632" s="15"/>
      <c r="W1632" s="15"/>
      <c r="X1632" s="15"/>
      <c r="Y1632" s="15"/>
      <c r="Z1632" s="15"/>
      <c r="AA1632" s="15"/>
      <c r="AB1632" s="15"/>
      <c r="AC1632" s="15"/>
      <c r="AD1632" s="15"/>
      <c r="AE1632" s="15"/>
      <c r="AT1632" s="280" t="s">
        <v>438</v>
      </c>
      <c r="AU1632" s="280" t="s">
        <v>76</v>
      </c>
      <c r="AV1632" s="15" t="s">
        <v>166</v>
      </c>
      <c r="AW1632" s="15" t="s">
        <v>31</v>
      </c>
      <c r="AX1632" s="15" t="s">
        <v>76</v>
      </c>
      <c r="AY1632" s="280" t="s">
        <v>149</v>
      </c>
    </row>
    <row r="1633" s="2" customFormat="1" ht="33" customHeight="1">
      <c r="A1633" s="40"/>
      <c r="B1633" s="41"/>
      <c r="C1633" s="214" t="s">
        <v>2093</v>
      </c>
      <c r="D1633" s="214" t="s">
        <v>151</v>
      </c>
      <c r="E1633" s="215" t="s">
        <v>2094</v>
      </c>
      <c r="F1633" s="216" t="s">
        <v>2095</v>
      </c>
      <c r="G1633" s="217" t="s">
        <v>320</v>
      </c>
      <c r="H1633" s="218">
        <v>252</v>
      </c>
      <c r="I1633" s="219"/>
      <c r="J1633" s="220">
        <f>ROUND(I1633*H1633,2)</f>
        <v>0</v>
      </c>
      <c r="K1633" s="216" t="s">
        <v>155</v>
      </c>
      <c r="L1633" s="46"/>
      <c r="M1633" s="221" t="s">
        <v>19</v>
      </c>
      <c r="N1633" s="222" t="s">
        <v>40</v>
      </c>
      <c r="O1633" s="86"/>
      <c r="P1633" s="223">
        <f>O1633*H1633</f>
        <v>0</v>
      </c>
      <c r="Q1633" s="223">
        <v>0</v>
      </c>
      <c r="R1633" s="223">
        <f>Q1633*H1633</f>
        <v>0</v>
      </c>
      <c r="S1633" s="223">
        <v>0</v>
      </c>
      <c r="T1633" s="224">
        <f>S1633*H1633</f>
        <v>0</v>
      </c>
      <c r="U1633" s="40"/>
      <c r="V1633" s="40"/>
      <c r="W1633" s="40"/>
      <c r="X1633" s="40"/>
      <c r="Y1633" s="40"/>
      <c r="Z1633" s="40"/>
      <c r="AA1633" s="40"/>
      <c r="AB1633" s="40"/>
      <c r="AC1633" s="40"/>
      <c r="AD1633" s="40"/>
      <c r="AE1633" s="40"/>
      <c r="AR1633" s="225" t="s">
        <v>544</v>
      </c>
      <c r="AT1633" s="225" t="s">
        <v>151</v>
      </c>
      <c r="AU1633" s="225" t="s">
        <v>76</v>
      </c>
      <c r="AY1633" s="19" t="s">
        <v>149</v>
      </c>
      <c r="BE1633" s="226">
        <f>IF(N1633="základní",J1633,0)</f>
        <v>0</v>
      </c>
      <c r="BF1633" s="226">
        <f>IF(N1633="snížená",J1633,0)</f>
        <v>0</v>
      </c>
      <c r="BG1633" s="226">
        <f>IF(N1633="zákl. přenesená",J1633,0)</f>
        <v>0</v>
      </c>
      <c r="BH1633" s="226">
        <f>IF(N1633="sníž. přenesená",J1633,0)</f>
        <v>0</v>
      </c>
      <c r="BI1633" s="226">
        <f>IF(N1633="nulová",J1633,0)</f>
        <v>0</v>
      </c>
      <c r="BJ1633" s="19" t="s">
        <v>76</v>
      </c>
      <c r="BK1633" s="226">
        <f>ROUND(I1633*H1633,2)</f>
        <v>0</v>
      </c>
      <c r="BL1633" s="19" t="s">
        <v>544</v>
      </c>
      <c r="BM1633" s="225" t="s">
        <v>2096</v>
      </c>
    </row>
    <row r="1634" s="2" customFormat="1">
      <c r="A1634" s="40"/>
      <c r="B1634" s="41"/>
      <c r="C1634" s="42"/>
      <c r="D1634" s="227" t="s">
        <v>158</v>
      </c>
      <c r="E1634" s="42"/>
      <c r="F1634" s="228" t="s">
        <v>2097</v>
      </c>
      <c r="G1634" s="42"/>
      <c r="H1634" s="42"/>
      <c r="I1634" s="229"/>
      <c r="J1634" s="42"/>
      <c r="K1634" s="42"/>
      <c r="L1634" s="46"/>
      <c r="M1634" s="230"/>
      <c r="N1634" s="231"/>
      <c r="O1634" s="86"/>
      <c r="P1634" s="86"/>
      <c r="Q1634" s="86"/>
      <c r="R1634" s="86"/>
      <c r="S1634" s="86"/>
      <c r="T1634" s="87"/>
      <c r="U1634" s="40"/>
      <c r="V1634" s="40"/>
      <c r="W1634" s="40"/>
      <c r="X1634" s="40"/>
      <c r="Y1634" s="40"/>
      <c r="Z1634" s="40"/>
      <c r="AA1634" s="40"/>
      <c r="AB1634" s="40"/>
      <c r="AC1634" s="40"/>
      <c r="AD1634" s="40"/>
      <c r="AE1634" s="40"/>
      <c r="AT1634" s="19" t="s">
        <v>158</v>
      </c>
      <c r="AU1634" s="19" t="s">
        <v>76</v>
      </c>
    </row>
    <row r="1635" s="14" customFormat="1">
      <c r="A1635" s="14"/>
      <c r="B1635" s="259"/>
      <c r="C1635" s="260"/>
      <c r="D1635" s="227" t="s">
        <v>438</v>
      </c>
      <c r="E1635" s="261" t="s">
        <v>19</v>
      </c>
      <c r="F1635" s="262" t="s">
        <v>2098</v>
      </c>
      <c r="G1635" s="260"/>
      <c r="H1635" s="263">
        <v>252</v>
      </c>
      <c r="I1635" s="264"/>
      <c r="J1635" s="260"/>
      <c r="K1635" s="260"/>
      <c r="L1635" s="265"/>
      <c r="M1635" s="266"/>
      <c r="N1635" s="267"/>
      <c r="O1635" s="267"/>
      <c r="P1635" s="267"/>
      <c r="Q1635" s="267"/>
      <c r="R1635" s="267"/>
      <c r="S1635" s="267"/>
      <c r="T1635" s="268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69" t="s">
        <v>438</v>
      </c>
      <c r="AU1635" s="269" t="s">
        <v>76</v>
      </c>
      <c r="AV1635" s="14" t="s">
        <v>78</v>
      </c>
      <c r="AW1635" s="14" t="s">
        <v>31</v>
      </c>
      <c r="AX1635" s="14" t="s">
        <v>76</v>
      </c>
      <c r="AY1635" s="269" t="s">
        <v>149</v>
      </c>
    </row>
    <row r="1636" s="2" customFormat="1" ht="16.5" customHeight="1">
      <c r="A1636" s="40"/>
      <c r="B1636" s="41"/>
      <c r="C1636" s="214" t="s">
        <v>2099</v>
      </c>
      <c r="D1636" s="214" t="s">
        <v>151</v>
      </c>
      <c r="E1636" s="215" t="s">
        <v>2100</v>
      </c>
      <c r="F1636" s="216" t="s">
        <v>2101</v>
      </c>
      <c r="G1636" s="217" t="s">
        <v>543</v>
      </c>
      <c r="H1636" s="218">
        <v>1</v>
      </c>
      <c r="I1636" s="219"/>
      <c r="J1636" s="220">
        <f>ROUND(I1636*H1636,2)</f>
        <v>0</v>
      </c>
      <c r="K1636" s="216" t="s">
        <v>155</v>
      </c>
      <c r="L1636" s="46"/>
      <c r="M1636" s="221" t="s">
        <v>19</v>
      </c>
      <c r="N1636" s="222" t="s">
        <v>40</v>
      </c>
      <c r="O1636" s="86"/>
      <c r="P1636" s="223">
        <f>O1636*H1636</f>
        <v>0</v>
      </c>
      <c r="Q1636" s="223">
        <v>0</v>
      </c>
      <c r="R1636" s="223">
        <f>Q1636*H1636</f>
        <v>0</v>
      </c>
      <c r="S1636" s="223">
        <v>0</v>
      </c>
      <c r="T1636" s="224">
        <f>S1636*H1636</f>
        <v>0</v>
      </c>
      <c r="U1636" s="40"/>
      <c r="V1636" s="40"/>
      <c r="W1636" s="40"/>
      <c r="X1636" s="40"/>
      <c r="Y1636" s="40"/>
      <c r="Z1636" s="40"/>
      <c r="AA1636" s="40"/>
      <c r="AB1636" s="40"/>
      <c r="AC1636" s="40"/>
      <c r="AD1636" s="40"/>
      <c r="AE1636" s="40"/>
      <c r="AR1636" s="225" t="s">
        <v>544</v>
      </c>
      <c r="AT1636" s="225" t="s">
        <v>151</v>
      </c>
      <c r="AU1636" s="225" t="s">
        <v>76</v>
      </c>
      <c r="AY1636" s="19" t="s">
        <v>149</v>
      </c>
      <c r="BE1636" s="226">
        <f>IF(N1636="základní",J1636,0)</f>
        <v>0</v>
      </c>
      <c r="BF1636" s="226">
        <f>IF(N1636="snížená",J1636,0)</f>
        <v>0</v>
      </c>
      <c r="BG1636" s="226">
        <f>IF(N1636="zákl. přenesená",J1636,0)</f>
        <v>0</v>
      </c>
      <c r="BH1636" s="226">
        <f>IF(N1636="sníž. přenesená",J1636,0)</f>
        <v>0</v>
      </c>
      <c r="BI1636" s="226">
        <f>IF(N1636="nulová",J1636,0)</f>
        <v>0</v>
      </c>
      <c r="BJ1636" s="19" t="s">
        <v>76</v>
      </c>
      <c r="BK1636" s="226">
        <f>ROUND(I1636*H1636,2)</f>
        <v>0</v>
      </c>
      <c r="BL1636" s="19" t="s">
        <v>544</v>
      </c>
      <c r="BM1636" s="225" t="s">
        <v>2102</v>
      </c>
    </row>
    <row r="1637" s="2" customFormat="1">
      <c r="A1637" s="40"/>
      <c r="B1637" s="41"/>
      <c r="C1637" s="42"/>
      <c r="D1637" s="227" t="s">
        <v>158</v>
      </c>
      <c r="E1637" s="42"/>
      <c r="F1637" s="228" t="s">
        <v>2101</v>
      </c>
      <c r="G1637" s="42"/>
      <c r="H1637" s="42"/>
      <c r="I1637" s="229"/>
      <c r="J1637" s="42"/>
      <c r="K1637" s="42"/>
      <c r="L1637" s="46"/>
      <c r="M1637" s="230"/>
      <c r="N1637" s="231"/>
      <c r="O1637" s="86"/>
      <c r="P1637" s="86"/>
      <c r="Q1637" s="86"/>
      <c r="R1637" s="86"/>
      <c r="S1637" s="86"/>
      <c r="T1637" s="87"/>
      <c r="U1637" s="40"/>
      <c r="V1637" s="40"/>
      <c r="W1637" s="40"/>
      <c r="X1637" s="40"/>
      <c r="Y1637" s="40"/>
      <c r="Z1637" s="40"/>
      <c r="AA1637" s="40"/>
      <c r="AB1637" s="40"/>
      <c r="AC1637" s="40"/>
      <c r="AD1637" s="40"/>
      <c r="AE1637" s="40"/>
      <c r="AT1637" s="19" t="s">
        <v>158</v>
      </c>
      <c r="AU1637" s="19" t="s">
        <v>76</v>
      </c>
    </row>
    <row r="1638" s="14" customFormat="1">
      <c r="A1638" s="14"/>
      <c r="B1638" s="259"/>
      <c r="C1638" s="260"/>
      <c r="D1638" s="227" t="s">
        <v>438</v>
      </c>
      <c r="E1638" s="261" t="s">
        <v>19</v>
      </c>
      <c r="F1638" s="262" t="s">
        <v>76</v>
      </c>
      <c r="G1638" s="260"/>
      <c r="H1638" s="263">
        <v>1</v>
      </c>
      <c r="I1638" s="264"/>
      <c r="J1638" s="260"/>
      <c r="K1638" s="260"/>
      <c r="L1638" s="265"/>
      <c r="M1638" s="292"/>
      <c r="N1638" s="293"/>
      <c r="O1638" s="293"/>
      <c r="P1638" s="293"/>
      <c r="Q1638" s="293"/>
      <c r="R1638" s="293"/>
      <c r="S1638" s="293"/>
      <c r="T1638" s="294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69" t="s">
        <v>438</v>
      </c>
      <c r="AU1638" s="269" t="s">
        <v>76</v>
      </c>
      <c r="AV1638" s="14" t="s">
        <v>78</v>
      </c>
      <c r="AW1638" s="14" t="s">
        <v>31</v>
      </c>
      <c r="AX1638" s="14" t="s">
        <v>76</v>
      </c>
      <c r="AY1638" s="269" t="s">
        <v>149</v>
      </c>
    </row>
    <row r="1639" s="2" customFormat="1" ht="6.96" customHeight="1">
      <c r="A1639" s="40"/>
      <c r="B1639" s="61"/>
      <c r="C1639" s="62"/>
      <c r="D1639" s="62"/>
      <c r="E1639" s="62"/>
      <c r="F1639" s="62"/>
      <c r="G1639" s="62"/>
      <c r="H1639" s="62"/>
      <c r="I1639" s="62"/>
      <c r="J1639" s="62"/>
      <c r="K1639" s="62"/>
      <c r="L1639" s="46"/>
      <c r="M1639" s="40"/>
      <c r="O1639" s="40"/>
      <c r="P1639" s="40"/>
      <c r="Q1639" s="40"/>
      <c r="R1639" s="40"/>
      <c r="S1639" s="40"/>
      <c r="T1639" s="40"/>
      <c r="U1639" s="40"/>
      <c r="V1639" s="40"/>
      <c r="W1639" s="40"/>
      <c r="X1639" s="40"/>
      <c r="Y1639" s="40"/>
      <c r="Z1639" s="40"/>
      <c r="AA1639" s="40"/>
      <c r="AB1639" s="40"/>
      <c r="AC1639" s="40"/>
      <c r="AD1639" s="40"/>
      <c r="AE1639" s="40"/>
    </row>
  </sheetData>
  <sheetProtection sheet="1" autoFilter="0" formatColumns="0" formatRows="0" objects="1" scenarios="1" spinCount="100000" saltValue="whsDnXw5mR4bWZVg9zDG4lkj/EklrfDP3ufmtV1hu1jKAr9VM6SD4pWYG2Vo8F3AjGVJv6sQHS6EXXlkXQJ/YA==" hashValue="IZNc4gnwTxT8tgYvmnCCWfDFnzt+FXAcnlivfpBPEEcJU/A/M4DMt8jyvwzEJauPba46V5ee7ljxqXvxhhT2RA==" algorithmName="SHA-512" password="CC35"/>
  <autoFilter ref="C124:K16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13:H113"/>
    <mergeCell ref="E115:H115"/>
    <mergeCell ref="E117:H117"/>
    <mergeCell ref="L2:V2"/>
  </mergeCells>
  <hyperlinks>
    <hyperlink ref="F131" r:id="rId1" display="https://podminky.urs.cz/item/CS_URS_2022_02/133151101"/>
    <hyperlink ref="F139" r:id="rId2" display="https://podminky.urs.cz/item/CS_URS_2022_02/275313511"/>
    <hyperlink ref="F146" r:id="rId3" display="https://podminky.urs.cz/item/CS_URS_2022_02/273321311"/>
    <hyperlink ref="F155" r:id="rId4" display="https://podminky.urs.cz/item/CS_URS_2022_02/273362021"/>
    <hyperlink ref="F167" r:id="rId5" display="https://podminky.urs.cz/item/CS_URS_2022_02/311232014"/>
    <hyperlink ref="F172" r:id="rId6" display="https://podminky.urs.cz/item/CS_URS_2022_02/317234410"/>
    <hyperlink ref="F179" r:id="rId7" display="https://podminky.urs.cz/item/CS_URS_2022_02/317941121"/>
    <hyperlink ref="F200" r:id="rId8" display="https://podminky.urs.cz/item/CS_URS_2022_02/317142422"/>
    <hyperlink ref="F208" r:id="rId9" display="https://podminky.urs.cz/item/CS_URS_2022_02/319201321"/>
    <hyperlink ref="F213" r:id="rId10" display="https://podminky.urs.cz/item/CS_URS_2022_02/319231213"/>
    <hyperlink ref="F219" r:id="rId11" display="https://podminky.urs.cz/item/CS_URS_2022_02/340271025"/>
    <hyperlink ref="F224" r:id="rId12" display="https://podminky.urs.cz/item/CS_URS_2022_02/340271045"/>
    <hyperlink ref="F229" r:id="rId13" display="https://podminky.urs.cz/item/CS_URS_2022_02/346244381"/>
    <hyperlink ref="F234" r:id="rId14" display="https://podminky.urs.cz/item/CS_URS_2022_02/342272225"/>
    <hyperlink ref="F244" r:id="rId15" display="https://podminky.urs.cz/item/CS_URS_2022_02/612131101"/>
    <hyperlink ref="F270" r:id="rId16" display="https://podminky.urs.cz/item/CS_URS_2022_02/612142001"/>
    <hyperlink ref="F296" r:id="rId17" display="https://podminky.urs.cz/item/CS_URS_2022_02/612322141"/>
    <hyperlink ref="F322" r:id="rId18" display="https://podminky.urs.cz/item/CS_URS_2022_02/612325223"/>
    <hyperlink ref="F327" r:id="rId19" display="https://podminky.urs.cz/item/CS_URS_2022_02/612325225"/>
    <hyperlink ref="F333" r:id="rId20" display="https://podminky.urs.cz/item/CS_URS_2022_02/629995201"/>
    <hyperlink ref="F345" r:id="rId21" display="https://podminky.urs.cz/item/CS_URS_2022_02/629995215"/>
    <hyperlink ref="F356" r:id="rId22" display="https://podminky.urs.cz/item/CS_URS_2022_02/622635021"/>
    <hyperlink ref="F362" r:id="rId23" display="https://podminky.urs.cz/item/CS_URS_2022_02/622635041"/>
    <hyperlink ref="F369" r:id="rId24" display="https://podminky.urs.cz/item/CS_URS_2022_02/632450133"/>
    <hyperlink ref="F378" r:id="rId25" display="https://podminky.urs.cz/item/CS_URS_2022_02/632481213"/>
    <hyperlink ref="F387" r:id="rId26" display="https://podminky.urs.cz/item/CS_URS_2022_02/635211121"/>
    <hyperlink ref="F397" r:id="rId27" display="https://podminky.urs.cz/item/CS_URS_2022_02/642942611"/>
    <hyperlink ref="F411" r:id="rId28" display="https://podminky.urs.cz/item/CS_URS_2022_02/642945111"/>
    <hyperlink ref="F418" r:id="rId29" display="https://podminky.urs.cz/item/CS_URS_2022_02/644941112"/>
    <hyperlink ref="F429" r:id="rId30" display="https://podminky.urs.cz/item/CS_URS_2022_02/941111111"/>
    <hyperlink ref="F437" r:id="rId31" display="https://podminky.urs.cz/item/CS_URS_2022_02/941111211"/>
    <hyperlink ref="F442" r:id="rId32" display="https://podminky.urs.cz/item/CS_URS_2022_02/941111811"/>
    <hyperlink ref="F446" r:id="rId33" display="https://podminky.urs.cz/item/CS_URS_2022_02/946111112"/>
    <hyperlink ref="F450" r:id="rId34" display="https://podminky.urs.cz/item/CS_URS_2022_02/946111212"/>
    <hyperlink ref="F454" r:id="rId35" display="https://podminky.urs.cz/item/CS_URS_2022_02/946111812"/>
    <hyperlink ref="F458" r:id="rId36" display="https://podminky.urs.cz/item/CS_URS_2022_02/949101112"/>
    <hyperlink ref="F463" r:id="rId37" display="https://podminky.urs.cz/item/CS_URS_2022_02/952901111"/>
    <hyperlink ref="F482" r:id="rId38" display="https://podminky.urs.cz/item/CS_URS_2022_02/952902611"/>
    <hyperlink ref="F488" r:id="rId39" display="https://podminky.urs.cz/item/CS_URS_2022_02/962031132"/>
    <hyperlink ref="F493" r:id="rId40" display="https://podminky.urs.cz/item/CS_URS_2022_02/962032241"/>
    <hyperlink ref="F501" r:id="rId41" display="https://podminky.urs.cz/item/CS_URS_2022_02/962032641"/>
    <hyperlink ref="F506" r:id="rId42" display="https://podminky.urs.cz/item/CS_URS_2022_02/968072244"/>
    <hyperlink ref="F511" r:id="rId43" display="https://podminky.urs.cz/item/CS_URS_2022_02/968072455"/>
    <hyperlink ref="F530" r:id="rId44" display="https://podminky.urs.cz/item/CS_URS_2022_02/971033331"/>
    <hyperlink ref="F534" r:id="rId45" display="https://podminky.urs.cz/item/CS_URS_2022_02/971033431"/>
    <hyperlink ref="F538" r:id="rId46" display="https://podminky.urs.cz/item/CS_URS_2022_02/971024461"/>
    <hyperlink ref="F546" r:id="rId47" display="https://podminky.urs.cz/item/CS_URS_2022_02/971033641"/>
    <hyperlink ref="F551" r:id="rId48" display="https://podminky.urs.cz/item/CS_URS_2022_02/973031325"/>
    <hyperlink ref="F556" r:id="rId49" display="https://podminky.urs.cz/item/CS_URS_2022_02/973031346"/>
    <hyperlink ref="F561" r:id="rId50" display="https://podminky.urs.cz/item/CS_URS_2022_02/965081213"/>
    <hyperlink ref="F573" r:id="rId51" display="https://podminky.urs.cz/item/CS_URS_2022_02/965041431"/>
    <hyperlink ref="F579" r:id="rId52" display="https://podminky.urs.cz/item/CS_URS_2022_02/965041441"/>
    <hyperlink ref="F586" r:id="rId53" display="https://podminky.urs.cz/item/CS_URS_2022_02/978011191"/>
    <hyperlink ref="F603" r:id="rId54" display="https://podminky.urs.cz/item/CS_URS_2022_02/978013191"/>
    <hyperlink ref="F622" r:id="rId55" display="https://podminky.urs.cz/item/CS_URS_2022_02/978059541"/>
    <hyperlink ref="F633" r:id="rId56" display="https://podminky.urs.cz/item/CS_URS_2022_01/997006512"/>
    <hyperlink ref="F636" r:id="rId57" display="https://podminky.urs.cz/item/CS_URS_2022_01/997006519"/>
    <hyperlink ref="F641" r:id="rId58" display="https://podminky.urs.cz/item/CS_URS_2022_02/997013212"/>
    <hyperlink ref="F644" r:id="rId59" display="https://podminky.urs.cz/item/CS_URS_2022_01/997013603"/>
    <hyperlink ref="F649" r:id="rId60" display="https://podminky.urs.cz/item/CS_URS_2022_01/997013631"/>
    <hyperlink ref="F655" r:id="rId61" display="https://podminky.urs.cz/item/CS_URS_2022_01/997013811"/>
    <hyperlink ref="F660" r:id="rId62" display="https://podminky.urs.cz/item/CS_URS_2022_01/997013863"/>
    <hyperlink ref="F665" r:id="rId63" display="https://podminky.urs.cz/item/CS_URS_2022_01/997013871"/>
    <hyperlink ref="F671" r:id="rId64" display="https://podminky.urs.cz/item/CS_URS_2022_02/998011002"/>
    <hyperlink ref="F676" r:id="rId65" display="https://podminky.urs.cz/item/CS_URS_2022_02/711111001"/>
    <hyperlink ref="F688" r:id="rId66" display="https://podminky.urs.cz/item/CS_URS_2022_02/711112001"/>
    <hyperlink ref="F701" r:id="rId67" display="https://podminky.urs.cz/item/CS_URS_2022_02/711113117"/>
    <hyperlink ref="F711" r:id="rId68" display="https://podminky.urs.cz/item/CS_URS_2022_02/711113127"/>
    <hyperlink ref="F719" r:id="rId69" display="https://podminky.urs.cz/item/CS_URS_2022_02/711141559"/>
    <hyperlink ref="F731" r:id="rId70" display="https://podminky.urs.cz/item/CS_URS_2022_02/711142559"/>
    <hyperlink ref="F744" r:id="rId71" display="https://podminky.urs.cz/item/CS_URS_2022_02/998711101"/>
    <hyperlink ref="F747" r:id="rId72" display="https://podminky.urs.cz/item/CS_URS_2022_02/998711181"/>
    <hyperlink ref="F751" r:id="rId73" display="https://podminky.urs.cz/item/CS_URS_2022_02/712640861"/>
    <hyperlink ref="F757" r:id="rId74" display="https://podminky.urs.cz/item/CS_URS_2022_02/713120814"/>
    <hyperlink ref="F762" r:id="rId75" display="https://podminky.urs.cz/item/CS_URS_2022_02/713121111"/>
    <hyperlink ref="F770" r:id="rId76" display="https://podminky.urs.cz/item/CS_URS_2022_02/713121131"/>
    <hyperlink ref="F780" r:id="rId77" display="https://podminky.urs.cz/item/CS_URS_2022_02/998713101"/>
    <hyperlink ref="F783" r:id="rId78" display="https://podminky.urs.cz/item/CS_URS_2022_02/998713181"/>
    <hyperlink ref="F787" r:id="rId79" display="https://podminky.urs.cz/item/CS_URS_2022_02/721210817"/>
    <hyperlink ref="F792" r:id="rId80" display="https://podminky.urs.cz/item/CS_URS_2022_02/725210821"/>
    <hyperlink ref="F796" r:id="rId81" display="https://podminky.urs.cz/item/CS_URS_2022_02/725220832"/>
    <hyperlink ref="F800" r:id="rId82" display="https://podminky.urs.cz/item/CS_URS_2022_02/725820801"/>
    <hyperlink ref="F805" r:id="rId83" display="https://podminky.urs.cz/item/CS_URS_2022_02/762082230"/>
    <hyperlink ref="F810" r:id="rId84" display="https://podminky.urs.cz/item/CS_URS_2022_02/762331812"/>
    <hyperlink ref="F822" r:id="rId85" display="https://podminky.urs.cz/item/CS_URS_2022_02/762331813"/>
    <hyperlink ref="F836" r:id="rId86" display="https://podminky.urs.cz/item/CS_URS_2022_02/762332132"/>
    <hyperlink ref="F848" r:id="rId87" display="https://podminky.urs.cz/item/CS_URS_2022_02/762332133"/>
    <hyperlink ref="F891" r:id="rId88" display="https://podminky.urs.cz/item/CS_URS_2022_02/762341210"/>
    <hyperlink ref="F903" r:id="rId89" display="https://podminky.urs.cz/item/CS_URS_2022_02/762341260"/>
    <hyperlink ref="F911" r:id="rId90" display="https://podminky.urs.cz/item/CS_URS_2022_02/762341811"/>
    <hyperlink ref="F916" r:id="rId91" display="https://podminky.urs.cz/item/CS_URS_2022_02/762342314"/>
    <hyperlink ref="F928" r:id="rId92" display="https://podminky.urs.cz/item/CS_URS_2022_02/762342441"/>
    <hyperlink ref="F938" r:id="rId93" display="https://podminky.urs.cz/item/CS_URS_2022_02/762395000"/>
    <hyperlink ref="F948" r:id="rId94" display="https://podminky.urs.cz/item/CS_URS_2022_02/762512261"/>
    <hyperlink ref="F958" r:id="rId95" display="https://podminky.urs.cz/item/CS_URS_2022_02/762522812"/>
    <hyperlink ref="F966" r:id="rId96" display="https://podminky.urs.cz/item/CS_URS_2022_02/762595001"/>
    <hyperlink ref="F971" r:id="rId97" display="https://podminky.urs.cz/item/CS_URS_2022_02/762811410"/>
    <hyperlink ref="F981" r:id="rId98" display="https://podminky.urs.cz/item/CS_URS_2022_02/998762102"/>
    <hyperlink ref="F984" r:id="rId99" display="https://podminky.urs.cz/item/CS_URS_2022_02/998762181"/>
    <hyperlink ref="F988" r:id="rId100" display="https://podminky.urs.cz/item/CS_URS_2022_02/763131511"/>
    <hyperlink ref="F998" r:id="rId101" display="https://podminky.urs.cz/item/CS_URS_2022_02/763131551"/>
    <hyperlink ref="F1008" r:id="rId102" display="https://podminky.urs.cz/item/CS_URS_2022_02/763231822"/>
    <hyperlink ref="F1013" r:id="rId103" display="https://podminky.urs.cz/item/CS_URS_2022_02/998763301"/>
    <hyperlink ref="F1016" r:id="rId104" display="https://podminky.urs.cz/item/CS_URS_2022_02/998763381"/>
    <hyperlink ref="F1020" r:id="rId105" display="https://podminky.urs.cz/item/CS_URS_2022_02/764001821"/>
    <hyperlink ref="F1025" r:id="rId106" display="https://podminky.urs.cz/item/CS_URS_2022_02/764001861"/>
    <hyperlink ref="F1030" r:id="rId107" display="https://podminky.urs.cz/item/CS_URS_2022_02/764002801"/>
    <hyperlink ref="F1035" r:id="rId108" display="https://podminky.urs.cz/item/CS_URS_2022_02/764002812"/>
    <hyperlink ref="F1039" r:id="rId109" display="https://podminky.urs.cz/item/CS_URS_2022_02/764002821"/>
    <hyperlink ref="F1043" r:id="rId110" display="https://podminky.urs.cz/item/CS_URS_2022_02/764002831"/>
    <hyperlink ref="F1047" r:id="rId111" display="https://podminky.urs.cz/item/CS_URS_2022_02/764002881"/>
    <hyperlink ref="F1051" r:id="rId112" display="https://podminky.urs.cz/item/CS_URS_2022_02/764003801"/>
    <hyperlink ref="F1055" r:id="rId113" display="https://podminky.urs.cz/item/CS_URS_2022_02/764004801"/>
    <hyperlink ref="F1060" r:id="rId114" display="https://podminky.urs.cz/item/CS_URS_2022_02/764004861"/>
    <hyperlink ref="F1065" r:id="rId115" display="https://podminky.urs.cz/item/CS_URS_2022_02/764212635"/>
    <hyperlink ref="F1070" r:id="rId116" display="https://podminky.urs.cz/item/CS_URS_2022_02/764212664"/>
    <hyperlink ref="F1075" r:id="rId117" display="https://podminky.urs.cz/item/CS_URS_2022_02/764213652"/>
    <hyperlink ref="F1083" r:id="rId118" display="https://podminky.urs.cz/item/CS_URS_2022_02/764311616"/>
    <hyperlink ref="F1088" r:id="rId119" display="https://podminky.urs.cz/item/CS_URS_2022_02/764511602"/>
    <hyperlink ref="F1093" r:id="rId120" display="https://podminky.urs.cz/item/CS_URS_2022_02/764511643"/>
    <hyperlink ref="F1097" r:id="rId121" display="https://podminky.urs.cz/item/CS_URS_2022_02/764518623"/>
    <hyperlink ref="F1116" r:id="rId122" display="https://podminky.urs.cz/item/CS_URS_2022_02/998764202"/>
    <hyperlink ref="F1120" r:id="rId123" display="https://podminky.urs.cz/item/CS_URS_2022_02/765133001"/>
    <hyperlink ref="F1126" r:id="rId124" display="https://podminky.urs.cz/item/CS_URS_2022_02/765133017"/>
    <hyperlink ref="F1131" r:id="rId125" display="https://podminky.urs.cz/item/CS_URS_2022_02/765133025"/>
    <hyperlink ref="F1136" r:id="rId126" display="https://podminky.urs.cz/item/CS_URS_2022_02/765133035"/>
    <hyperlink ref="F1141" r:id="rId127" display="https://podminky.urs.cz/item/CS_URS_2022_02/765135213"/>
    <hyperlink ref="F1148" r:id="rId128" display="https://podminky.urs.cz/item/CS_URS_2022_02/765191023"/>
    <hyperlink ref="F1160" r:id="rId129" display="https://podminky.urs.cz/item/CS_URS_2022_02/998765102"/>
    <hyperlink ref="F1163" r:id="rId130" display="https://podminky.urs.cz/item/CS_URS_2022_02/998765181"/>
    <hyperlink ref="F1179" r:id="rId131" display="https://podminky.urs.cz/item/CS_URS_2022_02/766421821"/>
    <hyperlink ref="F1184" r:id="rId132" display="https://podminky.urs.cz/item/CS_URS_2022_02/766660001"/>
    <hyperlink ref="F1200" r:id="rId133" display="https://podminky.urs.cz/item/CS_URS_2022_02/766660021"/>
    <hyperlink ref="F1208" r:id="rId134" display="https://podminky.urs.cz/item/CS_URS_2022_02/766660729"/>
    <hyperlink ref="F1213" r:id="rId135" display="https://podminky.urs.cz/item/CS_URS_2022_02/998766202"/>
    <hyperlink ref="F1225" r:id="rId136" display="https://podminky.urs.cz/item/CS_URS_2022_02/998767201"/>
    <hyperlink ref="F1229" r:id="rId137" display="https://podminky.urs.cz/item/CS_URS_2022_02/771111011"/>
    <hyperlink ref="F1245" r:id="rId138" display="https://podminky.urs.cz/item/CS_URS_2022_02/771121011"/>
    <hyperlink ref="F1261" r:id="rId139" display="https://podminky.urs.cz/item/CS_URS_2022_02/771151022"/>
    <hyperlink ref="F1277" r:id="rId140" display="https://podminky.urs.cz/item/CS_URS_2022_02/771574115"/>
    <hyperlink ref="F1309" r:id="rId141" display="https://podminky.urs.cz/item/CS_URS_2022_02/771577111"/>
    <hyperlink ref="F1319" r:id="rId142" display="https://podminky.urs.cz/item/CS_URS_2022_02/771577114"/>
    <hyperlink ref="F1324" r:id="rId143" display="https://podminky.urs.cz/item/CS_URS_2022_02/998771101"/>
    <hyperlink ref="F1327" r:id="rId144" display="https://podminky.urs.cz/item/CS_URS_2022_02/998771181"/>
    <hyperlink ref="F1331" r:id="rId145" display="https://podminky.urs.cz/item/CS_URS_2022_02/776201811"/>
    <hyperlink ref="F1340" r:id="rId146" display="https://podminky.urs.cz/item/CS_URS_2022_02/781121011"/>
    <hyperlink ref="F1352" r:id="rId147" display="https://podminky.urs.cz/item/CS_URS_2022_02/781474115"/>
    <hyperlink ref="F1369" r:id="rId148" display="https://podminky.urs.cz/item/CS_URS_2022_02/781477111"/>
    <hyperlink ref="F1374" r:id="rId149" display="https://podminky.urs.cz/item/CS_URS_2022_02/781477114"/>
    <hyperlink ref="F1379" r:id="rId150" display="https://podminky.urs.cz/item/CS_URS_2022_02/781494511"/>
    <hyperlink ref="F1391" r:id="rId151" display="https://podminky.urs.cz/item/CS_URS_2022_02/781734111"/>
    <hyperlink ref="F1403" r:id="rId152" display="https://podminky.urs.cz/item/CS_URS_2022_02/781739191"/>
    <hyperlink ref="F1408" r:id="rId153" display="https://podminky.urs.cz/item/CS_URS_2022_02/781739194"/>
    <hyperlink ref="F1412" r:id="rId154" display="https://podminky.urs.cz/item/CS_URS_2022_02/998781101"/>
    <hyperlink ref="F1415" r:id="rId155" display="https://podminky.urs.cz/item/CS_URS_2022_02/998781181"/>
    <hyperlink ref="F1426" r:id="rId156" display="https://podminky.urs.cz/item/CS_URS_2022_02/783223021"/>
    <hyperlink ref="F1445" r:id="rId157" display="https://podminky.urs.cz/item/CS_URS_2022_02/783223121"/>
    <hyperlink ref="F1464" r:id="rId158" display="https://podminky.urs.cz/item/CS_URS_2022_02/783224101"/>
    <hyperlink ref="F1469" r:id="rId159" display="https://podminky.urs.cz/item/CS_URS_2022_02/783227101"/>
    <hyperlink ref="F1474" r:id="rId160" display="https://podminky.urs.cz/item/CS_URS_2022_02/783228111"/>
    <hyperlink ref="F1479" r:id="rId161" display="https://podminky.urs.cz/item/CS_URS_2022_02/783301313"/>
    <hyperlink ref="F1487" r:id="rId162" display="https://podminky.urs.cz/item/CS_URS_2022_02/783315101"/>
    <hyperlink ref="F1495" r:id="rId163" display="https://podminky.urs.cz/item/CS_URS_2022_02/783317101"/>
    <hyperlink ref="F1503" r:id="rId164" display="https://podminky.urs.cz/item/CS_URS_2022_02/783846533"/>
    <hyperlink ref="F1509" r:id="rId165" display="https://podminky.urs.cz/item/CS_URS_2022_02/784161401"/>
    <hyperlink ref="F1516" r:id="rId166" display="https://podminky.urs.cz/item/CS_URS_2022_02/784181121"/>
    <hyperlink ref="F1533" r:id="rId167" display="https://podminky.urs.cz/item/CS_URS_2022_02/784211111"/>
    <hyperlink ref="F1551" r:id="rId168" display="https://podminky.urs.cz/item/CS_URS_2022_02/789212112"/>
    <hyperlink ref="F1563" r:id="rId169" display="https://podminky.urs.cz/item/CS_URS_2022_02/789326311"/>
    <hyperlink ref="F1569" r:id="rId170" display="https://podminky.urs.cz/item/CS_URS_2022_02/789326316"/>
    <hyperlink ref="F1575" r:id="rId171" display="https://podminky.urs.cz/item/CS_URS_2022_02/789326321"/>
    <hyperlink ref="F1582" r:id="rId172" display="https://podminky.urs.cz/item/CS_URS_2022_02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555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2103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ROUND((SUM(BE89:BE148)),  2)</f>
        <v>0</v>
      </c>
      <c r="G35" s="40"/>
      <c r="H35" s="40"/>
      <c r="I35" s="159">
        <v>0.20999999999999999</v>
      </c>
      <c r="J35" s="158">
        <f>ROUND(((SUM(BE89:BE148))*I35),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ROUND((SUM(BF89:BF148)),  2)</f>
        <v>0</v>
      </c>
      <c r="G36" s="40"/>
      <c r="H36" s="40"/>
      <c r="I36" s="159">
        <v>0.14999999999999999</v>
      </c>
      <c r="J36" s="158">
        <f>ROUND(((SUM(BF89:BF148))*I36),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ROUND((SUM(BG89:BG148)),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ROUND((SUM(BH89:BH148)),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ROUND((SUM(BI89:BI148)),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E.2. 5 - Demolice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428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2104</v>
      </c>
      <c r="E66" s="184"/>
      <c r="F66" s="184"/>
      <c r="G66" s="184"/>
      <c r="H66" s="184"/>
      <c r="I66" s="184"/>
      <c r="J66" s="185">
        <f>J92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2105</v>
      </c>
      <c r="E67" s="184"/>
      <c r="F67" s="184"/>
      <c r="G67" s="184"/>
      <c r="H67" s="184"/>
      <c r="I67" s="184"/>
      <c r="J67" s="185">
        <f>J135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134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Bystřice (Bystryca), nádražní budova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555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119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E.2. 5 - Demolice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 </v>
      </c>
      <c r="G83" s="42"/>
      <c r="H83" s="42"/>
      <c r="I83" s="34" t="s">
        <v>23</v>
      </c>
      <c r="J83" s="74" t="str">
        <f>IF(J14="","",J14)</f>
        <v>26. 7. 2022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 xml:space="preserve"> </v>
      </c>
      <c r="G85" s="42"/>
      <c r="H85" s="42"/>
      <c r="I85" s="34" t="s">
        <v>30</v>
      </c>
      <c r="J85" s="38" t="str">
        <f>E23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IF(E20="","",E20)</f>
        <v>Vyplň údaj</v>
      </c>
      <c r="G86" s="42"/>
      <c r="H86" s="42"/>
      <c r="I86" s="34" t="s">
        <v>32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135</v>
      </c>
      <c r="D88" s="190" t="s">
        <v>54</v>
      </c>
      <c r="E88" s="190" t="s">
        <v>50</v>
      </c>
      <c r="F88" s="190" t="s">
        <v>51</v>
      </c>
      <c r="G88" s="190" t="s">
        <v>136</v>
      </c>
      <c r="H88" s="190" t="s">
        <v>137</v>
      </c>
      <c r="I88" s="190" t="s">
        <v>138</v>
      </c>
      <c r="J88" s="190" t="s">
        <v>123</v>
      </c>
      <c r="K88" s="191" t="s">
        <v>139</v>
      </c>
      <c r="L88" s="192"/>
      <c r="M88" s="94" t="s">
        <v>19</v>
      </c>
      <c r="N88" s="95" t="s">
        <v>39</v>
      </c>
      <c r="O88" s="95" t="s">
        <v>140</v>
      </c>
      <c r="P88" s="95" t="s">
        <v>141</v>
      </c>
      <c r="Q88" s="95" t="s">
        <v>142</v>
      </c>
      <c r="R88" s="95" t="s">
        <v>143</v>
      </c>
      <c r="S88" s="95" t="s">
        <v>144</v>
      </c>
      <c r="T88" s="96" t="s">
        <v>145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146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0.00076230000000000004</v>
      </c>
      <c r="S89" s="98"/>
      <c r="T89" s="196">
        <f>T90</f>
        <v>191.68743000000001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124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68</v>
      </c>
      <c r="E90" s="201" t="s">
        <v>147</v>
      </c>
      <c r="F90" s="201" t="s">
        <v>148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</f>
        <v>0</v>
      </c>
      <c r="Q90" s="206"/>
      <c r="R90" s="207">
        <f>R91</f>
        <v>0.00076230000000000004</v>
      </c>
      <c r="S90" s="206"/>
      <c r="T90" s="208">
        <f>T91</f>
        <v>191.68743000000001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76</v>
      </c>
      <c r="AT90" s="210" t="s">
        <v>68</v>
      </c>
      <c r="AU90" s="210" t="s">
        <v>69</v>
      </c>
      <c r="AY90" s="209" t="s">
        <v>149</v>
      </c>
      <c r="BK90" s="211">
        <f>BK91</f>
        <v>0</v>
      </c>
    </row>
    <row r="91" s="12" customFormat="1" ht="22.8" customHeight="1">
      <c r="A91" s="12"/>
      <c r="B91" s="198"/>
      <c r="C91" s="199"/>
      <c r="D91" s="200" t="s">
        <v>68</v>
      </c>
      <c r="E91" s="212" t="s">
        <v>185</v>
      </c>
      <c r="F91" s="212" t="s">
        <v>511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P92+P135</f>
        <v>0</v>
      </c>
      <c r="Q91" s="206"/>
      <c r="R91" s="207">
        <f>R92+R135</f>
        <v>0.00076230000000000004</v>
      </c>
      <c r="S91" s="206"/>
      <c r="T91" s="208">
        <f>T92+T135</f>
        <v>191.68743000000001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76</v>
      </c>
      <c r="AT91" s="210" t="s">
        <v>68</v>
      </c>
      <c r="AU91" s="210" t="s">
        <v>76</v>
      </c>
      <c r="AY91" s="209" t="s">
        <v>149</v>
      </c>
      <c r="BK91" s="211">
        <f>BK92+BK135</f>
        <v>0</v>
      </c>
    </row>
    <row r="92" s="12" customFormat="1" ht="20.88" customHeight="1">
      <c r="A92" s="12"/>
      <c r="B92" s="198"/>
      <c r="C92" s="199"/>
      <c r="D92" s="200" t="s">
        <v>68</v>
      </c>
      <c r="E92" s="212" t="s">
        <v>340</v>
      </c>
      <c r="F92" s="212" t="s">
        <v>341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SUM(P93:P134)</f>
        <v>0</v>
      </c>
      <c r="Q92" s="206"/>
      <c r="R92" s="207">
        <f>SUM(R93:R134)</f>
        <v>0</v>
      </c>
      <c r="S92" s="206"/>
      <c r="T92" s="208">
        <f>SUM(T93:T134)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76</v>
      </c>
      <c r="AT92" s="210" t="s">
        <v>68</v>
      </c>
      <c r="AU92" s="210" t="s">
        <v>78</v>
      </c>
      <c r="AY92" s="209" t="s">
        <v>149</v>
      </c>
      <c r="BK92" s="211">
        <f>SUM(BK93:BK134)</f>
        <v>0</v>
      </c>
    </row>
    <row r="93" s="2" customFormat="1" ht="24.15" customHeight="1">
      <c r="A93" s="40"/>
      <c r="B93" s="41"/>
      <c r="C93" s="214" t="s">
        <v>76</v>
      </c>
      <c r="D93" s="214" t="s">
        <v>151</v>
      </c>
      <c r="E93" s="215" t="s">
        <v>1043</v>
      </c>
      <c r="F93" s="216" t="s">
        <v>1044</v>
      </c>
      <c r="G93" s="217" t="s">
        <v>181</v>
      </c>
      <c r="H93" s="218">
        <v>191.68700000000001</v>
      </c>
      <c r="I93" s="219"/>
      <c r="J93" s="220">
        <f>ROUND(I93*H93,2)</f>
        <v>0</v>
      </c>
      <c r="K93" s="216" t="s">
        <v>1045</v>
      </c>
      <c r="L93" s="46"/>
      <c r="M93" s="221" t="s">
        <v>19</v>
      </c>
      <c r="N93" s="222" t="s">
        <v>40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156</v>
      </c>
      <c r="AT93" s="225" t="s">
        <v>151</v>
      </c>
      <c r="AU93" s="225" t="s">
        <v>166</v>
      </c>
      <c r="AY93" s="19" t="s">
        <v>149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76</v>
      </c>
      <c r="BK93" s="226">
        <f>ROUND(I93*H93,2)</f>
        <v>0</v>
      </c>
      <c r="BL93" s="19" t="s">
        <v>156</v>
      </c>
      <c r="BM93" s="225" t="s">
        <v>2106</v>
      </c>
    </row>
    <row r="94" s="2" customFormat="1">
      <c r="A94" s="40"/>
      <c r="B94" s="41"/>
      <c r="C94" s="42"/>
      <c r="D94" s="227" t="s">
        <v>158</v>
      </c>
      <c r="E94" s="42"/>
      <c r="F94" s="228" t="s">
        <v>1044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158</v>
      </c>
      <c r="AU94" s="19" t="s">
        <v>166</v>
      </c>
    </row>
    <row r="95" s="2" customFormat="1">
      <c r="A95" s="40"/>
      <c r="B95" s="41"/>
      <c r="C95" s="42"/>
      <c r="D95" s="232" t="s">
        <v>164</v>
      </c>
      <c r="E95" s="42"/>
      <c r="F95" s="233" t="s">
        <v>1047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164</v>
      </c>
      <c r="AU95" s="19" t="s">
        <v>166</v>
      </c>
    </row>
    <row r="96" s="2" customFormat="1" ht="24.15" customHeight="1">
      <c r="A96" s="40"/>
      <c r="B96" s="41"/>
      <c r="C96" s="214" t="s">
        <v>78</v>
      </c>
      <c r="D96" s="214" t="s">
        <v>151</v>
      </c>
      <c r="E96" s="215" t="s">
        <v>1048</v>
      </c>
      <c r="F96" s="216" t="s">
        <v>1049</v>
      </c>
      <c r="G96" s="217" t="s">
        <v>181</v>
      </c>
      <c r="H96" s="218">
        <v>2300.2440000000001</v>
      </c>
      <c r="I96" s="219"/>
      <c r="J96" s="220">
        <f>ROUND(I96*H96,2)</f>
        <v>0</v>
      </c>
      <c r="K96" s="216" t="s">
        <v>1045</v>
      </c>
      <c r="L96" s="46"/>
      <c r="M96" s="221" t="s">
        <v>19</v>
      </c>
      <c r="N96" s="222" t="s">
        <v>40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156</v>
      </c>
      <c r="AT96" s="225" t="s">
        <v>151</v>
      </c>
      <c r="AU96" s="225" t="s">
        <v>166</v>
      </c>
      <c r="AY96" s="19" t="s">
        <v>149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76</v>
      </c>
      <c r="BK96" s="226">
        <f>ROUND(I96*H96,2)</f>
        <v>0</v>
      </c>
      <c r="BL96" s="19" t="s">
        <v>156</v>
      </c>
      <c r="BM96" s="225" t="s">
        <v>2107</v>
      </c>
    </row>
    <row r="97" s="2" customFormat="1">
      <c r="A97" s="40"/>
      <c r="B97" s="41"/>
      <c r="C97" s="42"/>
      <c r="D97" s="227" t="s">
        <v>158</v>
      </c>
      <c r="E97" s="42"/>
      <c r="F97" s="228" t="s">
        <v>1049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166</v>
      </c>
    </row>
    <row r="98" s="2" customFormat="1">
      <c r="A98" s="40"/>
      <c r="B98" s="41"/>
      <c r="C98" s="42"/>
      <c r="D98" s="232" t="s">
        <v>164</v>
      </c>
      <c r="E98" s="42"/>
      <c r="F98" s="233" t="s">
        <v>1051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164</v>
      </c>
      <c r="AU98" s="19" t="s">
        <v>166</v>
      </c>
    </row>
    <row r="99" s="14" customFormat="1">
      <c r="A99" s="14"/>
      <c r="B99" s="259"/>
      <c r="C99" s="260"/>
      <c r="D99" s="227" t="s">
        <v>438</v>
      </c>
      <c r="E99" s="261" t="s">
        <v>19</v>
      </c>
      <c r="F99" s="262" t="s">
        <v>2108</v>
      </c>
      <c r="G99" s="260"/>
      <c r="H99" s="263">
        <v>2300.2440000000001</v>
      </c>
      <c r="I99" s="264"/>
      <c r="J99" s="260"/>
      <c r="K99" s="260"/>
      <c r="L99" s="265"/>
      <c r="M99" s="266"/>
      <c r="N99" s="267"/>
      <c r="O99" s="267"/>
      <c r="P99" s="267"/>
      <c r="Q99" s="267"/>
      <c r="R99" s="267"/>
      <c r="S99" s="267"/>
      <c r="T99" s="26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9" t="s">
        <v>438</v>
      </c>
      <c r="AU99" s="269" t="s">
        <v>166</v>
      </c>
      <c r="AV99" s="14" t="s">
        <v>78</v>
      </c>
      <c r="AW99" s="14" t="s">
        <v>31</v>
      </c>
      <c r="AX99" s="14" t="s">
        <v>69</v>
      </c>
      <c r="AY99" s="269" t="s">
        <v>149</v>
      </c>
    </row>
    <row r="100" s="15" customFormat="1">
      <c r="A100" s="15"/>
      <c r="B100" s="270"/>
      <c r="C100" s="271"/>
      <c r="D100" s="227" t="s">
        <v>438</v>
      </c>
      <c r="E100" s="272" t="s">
        <v>19</v>
      </c>
      <c r="F100" s="273" t="s">
        <v>441</v>
      </c>
      <c r="G100" s="271"/>
      <c r="H100" s="274">
        <v>2300.2440000000001</v>
      </c>
      <c r="I100" s="275"/>
      <c r="J100" s="271"/>
      <c r="K100" s="271"/>
      <c r="L100" s="276"/>
      <c r="M100" s="277"/>
      <c r="N100" s="278"/>
      <c r="O100" s="278"/>
      <c r="P100" s="278"/>
      <c r="Q100" s="278"/>
      <c r="R100" s="278"/>
      <c r="S100" s="278"/>
      <c r="T100" s="27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0" t="s">
        <v>438</v>
      </c>
      <c r="AU100" s="280" t="s">
        <v>166</v>
      </c>
      <c r="AV100" s="15" t="s">
        <v>166</v>
      </c>
      <c r="AW100" s="15" t="s">
        <v>31</v>
      </c>
      <c r="AX100" s="15" t="s">
        <v>69</v>
      </c>
      <c r="AY100" s="280" t="s">
        <v>149</v>
      </c>
    </row>
    <row r="101" s="16" customFormat="1">
      <c r="A101" s="16"/>
      <c r="B101" s="281"/>
      <c r="C101" s="282"/>
      <c r="D101" s="227" t="s">
        <v>438</v>
      </c>
      <c r="E101" s="283" t="s">
        <v>19</v>
      </c>
      <c r="F101" s="284" t="s">
        <v>446</v>
      </c>
      <c r="G101" s="282"/>
      <c r="H101" s="285">
        <v>2300.2440000000001</v>
      </c>
      <c r="I101" s="286"/>
      <c r="J101" s="282"/>
      <c r="K101" s="282"/>
      <c r="L101" s="287"/>
      <c r="M101" s="288"/>
      <c r="N101" s="289"/>
      <c r="O101" s="289"/>
      <c r="P101" s="289"/>
      <c r="Q101" s="289"/>
      <c r="R101" s="289"/>
      <c r="S101" s="289"/>
      <c r="T101" s="290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T101" s="291" t="s">
        <v>438</v>
      </c>
      <c r="AU101" s="291" t="s">
        <v>166</v>
      </c>
      <c r="AV101" s="16" t="s">
        <v>156</v>
      </c>
      <c r="AW101" s="16" t="s">
        <v>31</v>
      </c>
      <c r="AX101" s="16" t="s">
        <v>76</v>
      </c>
      <c r="AY101" s="291" t="s">
        <v>149</v>
      </c>
    </row>
    <row r="102" s="2" customFormat="1" ht="37.8" customHeight="1">
      <c r="A102" s="40"/>
      <c r="B102" s="41"/>
      <c r="C102" s="214" t="s">
        <v>166</v>
      </c>
      <c r="D102" s="214" t="s">
        <v>151</v>
      </c>
      <c r="E102" s="215" t="s">
        <v>2109</v>
      </c>
      <c r="F102" s="216" t="s">
        <v>368</v>
      </c>
      <c r="G102" s="217" t="s">
        <v>181</v>
      </c>
      <c r="H102" s="218">
        <v>10</v>
      </c>
      <c r="I102" s="219"/>
      <c r="J102" s="220">
        <f>ROUND(I102*H102,2)</f>
        <v>0</v>
      </c>
      <c r="K102" s="216" t="s">
        <v>1045</v>
      </c>
      <c r="L102" s="46"/>
      <c r="M102" s="221" t="s">
        <v>19</v>
      </c>
      <c r="N102" s="222" t="s">
        <v>40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156</v>
      </c>
      <c r="AT102" s="225" t="s">
        <v>151</v>
      </c>
      <c r="AU102" s="225" t="s">
        <v>166</v>
      </c>
      <c r="AY102" s="19" t="s">
        <v>149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156</v>
      </c>
      <c r="BM102" s="225" t="s">
        <v>2110</v>
      </c>
    </row>
    <row r="103" s="2" customFormat="1">
      <c r="A103" s="40"/>
      <c r="B103" s="41"/>
      <c r="C103" s="42"/>
      <c r="D103" s="227" t="s">
        <v>158</v>
      </c>
      <c r="E103" s="42"/>
      <c r="F103" s="228" t="s">
        <v>368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166</v>
      </c>
    </row>
    <row r="104" s="2" customFormat="1">
      <c r="A104" s="40"/>
      <c r="B104" s="41"/>
      <c r="C104" s="42"/>
      <c r="D104" s="232" t="s">
        <v>164</v>
      </c>
      <c r="E104" s="42"/>
      <c r="F104" s="233" t="s">
        <v>2111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164</v>
      </c>
      <c r="AU104" s="19" t="s">
        <v>166</v>
      </c>
    </row>
    <row r="105" s="14" customFormat="1">
      <c r="A105" s="14"/>
      <c r="B105" s="259"/>
      <c r="C105" s="260"/>
      <c r="D105" s="227" t="s">
        <v>438</v>
      </c>
      <c r="E105" s="261" t="s">
        <v>19</v>
      </c>
      <c r="F105" s="262" t="s">
        <v>178</v>
      </c>
      <c r="G105" s="260"/>
      <c r="H105" s="263">
        <v>10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9" t="s">
        <v>438</v>
      </c>
      <c r="AU105" s="269" t="s">
        <v>166</v>
      </c>
      <c r="AV105" s="14" t="s">
        <v>78</v>
      </c>
      <c r="AW105" s="14" t="s">
        <v>31</v>
      </c>
      <c r="AX105" s="14" t="s">
        <v>76</v>
      </c>
      <c r="AY105" s="269" t="s">
        <v>149</v>
      </c>
    </row>
    <row r="106" s="2" customFormat="1" ht="33" customHeight="1">
      <c r="A106" s="40"/>
      <c r="B106" s="41"/>
      <c r="C106" s="214" t="s">
        <v>156</v>
      </c>
      <c r="D106" s="214" t="s">
        <v>151</v>
      </c>
      <c r="E106" s="215" t="s">
        <v>1059</v>
      </c>
      <c r="F106" s="216" t="s">
        <v>1060</v>
      </c>
      <c r="G106" s="217" t="s">
        <v>181</v>
      </c>
      <c r="H106" s="218">
        <v>6</v>
      </c>
      <c r="I106" s="219"/>
      <c r="J106" s="220">
        <f>ROUND(I106*H106,2)</f>
        <v>0</v>
      </c>
      <c r="K106" s="216" t="s">
        <v>1045</v>
      </c>
      <c r="L106" s="46"/>
      <c r="M106" s="221" t="s">
        <v>19</v>
      </c>
      <c r="N106" s="222" t="s">
        <v>40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156</v>
      </c>
      <c r="AT106" s="225" t="s">
        <v>151</v>
      </c>
      <c r="AU106" s="225" t="s">
        <v>166</v>
      </c>
      <c r="AY106" s="19" t="s">
        <v>149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76</v>
      </c>
      <c r="BK106" s="226">
        <f>ROUND(I106*H106,2)</f>
        <v>0</v>
      </c>
      <c r="BL106" s="19" t="s">
        <v>156</v>
      </c>
      <c r="BM106" s="225" t="s">
        <v>2112</v>
      </c>
    </row>
    <row r="107" s="2" customFormat="1">
      <c r="A107" s="40"/>
      <c r="B107" s="41"/>
      <c r="C107" s="42"/>
      <c r="D107" s="227" t="s">
        <v>158</v>
      </c>
      <c r="E107" s="42"/>
      <c r="F107" s="228" t="s">
        <v>1060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166</v>
      </c>
    </row>
    <row r="108" s="2" customFormat="1">
      <c r="A108" s="40"/>
      <c r="B108" s="41"/>
      <c r="C108" s="42"/>
      <c r="D108" s="232" t="s">
        <v>164</v>
      </c>
      <c r="E108" s="42"/>
      <c r="F108" s="233" t="s">
        <v>1063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164</v>
      </c>
      <c r="AU108" s="19" t="s">
        <v>166</v>
      </c>
    </row>
    <row r="109" s="14" customFormat="1">
      <c r="A109" s="14"/>
      <c r="B109" s="259"/>
      <c r="C109" s="260"/>
      <c r="D109" s="227" t="s">
        <v>438</v>
      </c>
      <c r="E109" s="261" t="s">
        <v>19</v>
      </c>
      <c r="F109" s="262" t="s">
        <v>2113</v>
      </c>
      <c r="G109" s="260"/>
      <c r="H109" s="263">
        <v>6</v>
      </c>
      <c r="I109" s="264"/>
      <c r="J109" s="260"/>
      <c r="K109" s="260"/>
      <c r="L109" s="265"/>
      <c r="M109" s="266"/>
      <c r="N109" s="267"/>
      <c r="O109" s="267"/>
      <c r="P109" s="267"/>
      <c r="Q109" s="267"/>
      <c r="R109" s="267"/>
      <c r="S109" s="267"/>
      <c r="T109" s="26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9" t="s">
        <v>438</v>
      </c>
      <c r="AU109" s="269" t="s">
        <v>166</v>
      </c>
      <c r="AV109" s="14" t="s">
        <v>78</v>
      </c>
      <c r="AW109" s="14" t="s">
        <v>31</v>
      </c>
      <c r="AX109" s="14" t="s">
        <v>69</v>
      </c>
      <c r="AY109" s="269" t="s">
        <v>149</v>
      </c>
    </row>
    <row r="110" s="15" customFormat="1">
      <c r="A110" s="15"/>
      <c r="B110" s="270"/>
      <c r="C110" s="271"/>
      <c r="D110" s="227" t="s">
        <v>438</v>
      </c>
      <c r="E110" s="272" t="s">
        <v>19</v>
      </c>
      <c r="F110" s="273" t="s">
        <v>441</v>
      </c>
      <c r="G110" s="271"/>
      <c r="H110" s="274">
        <v>6</v>
      </c>
      <c r="I110" s="275"/>
      <c r="J110" s="271"/>
      <c r="K110" s="271"/>
      <c r="L110" s="276"/>
      <c r="M110" s="277"/>
      <c r="N110" s="278"/>
      <c r="O110" s="278"/>
      <c r="P110" s="278"/>
      <c r="Q110" s="278"/>
      <c r="R110" s="278"/>
      <c r="S110" s="278"/>
      <c r="T110" s="27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80" t="s">
        <v>438</v>
      </c>
      <c r="AU110" s="280" t="s">
        <v>166</v>
      </c>
      <c r="AV110" s="15" t="s">
        <v>166</v>
      </c>
      <c r="AW110" s="15" t="s">
        <v>31</v>
      </c>
      <c r="AX110" s="15" t="s">
        <v>76</v>
      </c>
      <c r="AY110" s="280" t="s">
        <v>149</v>
      </c>
    </row>
    <row r="111" s="2" customFormat="1" ht="33" customHeight="1">
      <c r="A111" s="40"/>
      <c r="B111" s="41"/>
      <c r="C111" s="214" t="s">
        <v>207</v>
      </c>
      <c r="D111" s="214" t="s">
        <v>151</v>
      </c>
      <c r="E111" s="215" t="s">
        <v>1066</v>
      </c>
      <c r="F111" s="216" t="s">
        <v>1067</v>
      </c>
      <c r="G111" s="217" t="s">
        <v>181</v>
      </c>
      <c r="H111" s="218">
        <v>47.246000000000002</v>
      </c>
      <c r="I111" s="219"/>
      <c r="J111" s="220">
        <f>ROUND(I111*H111,2)</f>
        <v>0</v>
      </c>
      <c r="K111" s="216" t="s">
        <v>1045</v>
      </c>
      <c r="L111" s="46"/>
      <c r="M111" s="221" t="s">
        <v>19</v>
      </c>
      <c r="N111" s="222" t="s">
        <v>40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156</v>
      </c>
      <c r="AT111" s="225" t="s">
        <v>151</v>
      </c>
      <c r="AU111" s="225" t="s">
        <v>166</v>
      </c>
      <c r="AY111" s="19" t="s">
        <v>149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76</v>
      </c>
      <c r="BK111" s="226">
        <f>ROUND(I111*H111,2)</f>
        <v>0</v>
      </c>
      <c r="BL111" s="19" t="s">
        <v>156</v>
      </c>
      <c r="BM111" s="225" t="s">
        <v>2114</v>
      </c>
    </row>
    <row r="112" s="2" customFormat="1">
      <c r="A112" s="40"/>
      <c r="B112" s="41"/>
      <c r="C112" s="42"/>
      <c r="D112" s="227" t="s">
        <v>158</v>
      </c>
      <c r="E112" s="42"/>
      <c r="F112" s="228" t="s">
        <v>1067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166</v>
      </c>
    </row>
    <row r="113" s="2" customFormat="1">
      <c r="A113" s="40"/>
      <c r="B113" s="41"/>
      <c r="C113" s="42"/>
      <c r="D113" s="232" t="s">
        <v>164</v>
      </c>
      <c r="E113" s="42"/>
      <c r="F113" s="233" t="s">
        <v>1069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164</v>
      </c>
      <c r="AU113" s="19" t="s">
        <v>166</v>
      </c>
    </row>
    <row r="114" s="14" customFormat="1">
      <c r="A114" s="14"/>
      <c r="B114" s="259"/>
      <c r="C114" s="260"/>
      <c r="D114" s="227" t="s">
        <v>438</v>
      </c>
      <c r="E114" s="261" t="s">
        <v>19</v>
      </c>
      <c r="F114" s="262" t="s">
        <v>2115</v>
      </c>
      <c r="G114" s="260"/>
      <c r="H114" s="263">
        <v>47.246000000000002</v>
      </c>
      <c r="I114" s="264"/>
      <c r="J114" s="260"/>
      <c r="K114" s="260"/>
      <c r="L114" s="265"/>
      <c r="M114" s="266"/>
      <c r="N114" s="267"/>
      <c r="O114" s="267"/>
      <c r="P114" s="267"/>
      <c r="Q114" s="267"/>
      <c r="R114" s="267"/>
      <c r="S114" s="267"/>
      <c r="T114" s="26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9" t="s">
        <v>438</v>
      </c>
      <c r="AU114" s="269" t="s">
        <v>166</v>
      </c>
      <c r="AV114" s="14" t="s">
        <v>78</v>
      </c>
      <c r="AW114" s="14" t="s">
        <v>31</v>
      </c>
      <c r="AX114" s="14" t="s">
        <v>69</v>
      </c>
      <c r="AY114" s="269" t="s">
        <v>149</v>
      </c>
    </row>
    <row r="115" s="15" customFormat="1">
      <c r="A115" s="15"/>
      <c r="B115" s="270"/>
      <c r="C115" s="271"/>
      <c r="D115" s="227" t="s">
        <v>438</v>
      </c>
      <c r="E115" s="272" t="s">
        <v>19</v>
      </c>
      <c r="F115" s="273" t="s">
        <v>441</v>
      </c>
      <c r="G115" s="271"/>
      <c r="H115" s="274">
        <v>47.246000000000002</v>
      </c>
      <c r="I115" s="275"/>
      <c r="J115" s="271"/>
      <c r="K115" s="271"/>
      <c r="L115" s="276"/>
      <c r="M115" s="277"/>
      <c r="N115" s="278"/>
      <c r="O115" s="278"/>
      <c r="P115" s="278"/>
      <c r="Q115" s="278"/>
      <c r="R115" s="278"/>
      <c r="S115" s="278"/>
      <c r="T115" s="27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80" t="s">
        <v>438</v>
      </c>
      <c r="AU115" s="280" t="s">
        <v>166</v>
      </c>
      <c r="AV115" s="15" t="s">
        <v>166</v>
      </c>
      <c r="AW115" s="15" t="s">
        <v>31</v>
      </c>
      <c r="AX115" s="15" t="s">
        <v>76</v>
      </c>
      <c r="AY115" s="280" t="s">
        <v>149</v>
      </c>
    </row>
    <row r="116" s="2" customFormat="1" ht="33" customHeight="1">
      <c r="A116" s="40"/>
      <c r="B116" s="41"/>
      <c r="C116" s="214" t="s">
        <v>191</v>
      </c>
      <c r="D116" s="214" t="s">
        <v>151</v>
      </c>
      <c r="E116" s="215" t="s">
        <v>1072</v>
      </c>
      <c r="F116" s="216" t="s">
        <v>1073</v>
      </c>
      <c r="G116" s="217" t="s">
        <v>181</v>
      </c>
      <c r="H116" s="218">
        <v>3</v>
      </c>
      <c r="I116" s="219"/>
      <c r="J116" s="220">
        <f>ROUND(I116*H116,2)</f>
        <v>0</v>
      </c>
      <c r="K116" s="216" t="s">
        <v>1045</v>
      </c>
      <c r="L116" s="46"/>
      <c r="M116" s="221" t="s">
        <v>19</v>
      </c>
      <c r="N116" s="222" t="s">
        <v>40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156</v>
      </c>
      <c r="AT116" s="225" t="s">
        <v>151</v>
      </c>
      <c r="AU116" s="225" t="s">
        <v>166</v>
      </c>
      <c r="AY116" s="19" t="s">
        <v>149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76</v>
      </c>
      <c r="BK116" s="226">
        <f>ROUND(I116*H116,2)</f>
        <v>0</v>
      </c>
      <c r="BL116" s="19" t="s">
        <v>156</v>
      </c>
      <c r="BM116" s="225" t="s">
        <v>2116</v>
      </c>
    </row>
    <row r="117" s="2" customFormat="1">
      <c r="A117" s="40"/>
      <c r="B117" s="41"/>
      <c r="C117" s="42"/>
      <c r="D117" s="227" t="s">
        <v>158</v>
      </c>
      <c r="E117" s="42"/>
      <c r="F117" s="228" t="s">
        <v>1073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166</v>
      </c>
    </row>
    <row r="118" s="2" customFormat="1">
      <c r="A118" s="40"/>
      <c r="B118" s="41"/>
      <c r="C118" s="42"/>
      <c r="D118" s="232" t="s">
        <v>164</v>
      </c>
      <c r="E118" s="42"/>
      <c r="F118" s="233" t="s">
        <v>1076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164</v>
      </c>
      <c r="AU118" s="19" t="s">
        <v>166</v>
      </c>
    </row>
    <row r="119" s="14" customFormat="1">
      <c r="A119" s="14"/>
      <c r="B119" s="259"/>
      <c r="C119" s="260"/>
      <c r="D119" s="227" t="s">
        <v>438</v>
      </c>
      <c r="E119" s="261" t="s">
        <v>19</v>
      </c>
      <c r="F119" s="262" t="s">
        <v>166</v>
      </c>
      <c r="G119" s="260"/>
      <c r="H119" s="263">
        <v>3</v>
      </c>
      <c r="I119" s="264"/>
      <c r="J119" s="260"/>
      <c r="K119" s="260"/>
      <c r="L119" s="265"/>
      <c r="M119" s="266"/>
      <c r="N119" s="267"/>
      <c r="O119" s="267"/>
      <c r="P119" s="267"/>
      <c r="Q119" s="267"/>
      <c r="R119" s="267"/>
      <c r="S119" s="267"/>
      <c r="T119" s="26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9" t="s">
        <v>438</v>
      </c>
      <c r="AU119" s="269" t="s">
        <v>166</v>
      </c>
      <c r="AV119" s="14" t="s">
        <v>78</v>
      </c>
      <c r="AW119" s="14" t="s">
        <v>31</v>
      </c>
      <c r="AX119" s="14" t="s">
        <v>76</v>
      </c>
      <c r="AY119" s="269" t="s">
        <v>149</v>
      </c>
    </row>
    <row r="120" s="2" customFormat="1" ht="37.8" customHeight="1">
      <c r="A120" s="40"/>
      <c r="B120" s="41"/>
      <c r="C120" s="214" t="s">
        <v>197</v>
      </c>
      <c r="D120" s="214" t="s">
        <v>151</v>
      </c>
      <c r="E120" s="215" t="s">
        <v>2117</v>
      </c>
      <c r="F120" s="216" t="s">
        <v>2118</v>
      </c>
      <c r="G120" s="217" t="s">
        <v>181</v>
      </c>
      <c r="H120" s="218">
        <v>1.2</v>
      </c>
      <c r="I120" s="219"/>
      <c r="J120" s="220">
        <f>ROUND(I120*H120,2)</f>
        <v>0</v>
      </c>
      <c r="K120" s="216" t="s">
        <v>1045</v>
      </c>
      <c r="L120" s="46"/>
      <c r="M120" s="221" t="s">
        <v>19</v>
      </c>
      <c r="N120" s="222" t="s">
        <v>40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156</v>
      </c>
      <c r="AT120" s="225" t="s">
        <v>151</v>
      </c>
      <c r="AU120" s="225" t="s">
        <v>166</v>
      </c>
      <c r="AY120" s="19" t="s">
        <v>149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76</v>
      </c>
      <c r="BK120" s="226">
        <f>ROUND(I120*H120,2)</f>
        <v>0</v>
      </c>
      <c r="BL120" s="19" t="s">
        <v>156</v>
      </c>
      <c r="BM120" s="225" t="s">
        <v>2119</v>
      </c>
    </row>
    <row r="121" s="2" customFormat="1">
      <c r="A121" s="40"/>
      <c r="B121" s="41"/>
      <c r="C121" s="42"/>
      <c r="D121" s="227" t="s">
        <v>158</v>
      </c>
      <c r="E121" s="42"/>
      <c r="F121" s="228" t="s">
        <v>2118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166</v>
      </c>
    </row>
    <row r="122" s="2" customFormat="1">
      <c r="A122" s="40"/>
      <c r="B122" s="41"/>
      <c r="C122" s="42"/>
      <c r="D122" s="232" t="s">
        <v>164</v>
      </c>
      <c r="E122" s="42"/>
      <c r="F122" s="233" t="s">
        <v>2120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164</v>
      </c>
      <c r="AU122" s="19" t="s">
        <v>166</v>
      </c>
    </row>
    <row r="123" s="14" customFormat="1">
      <c r="A123" s="14"/>
      <c r="B123" s="259"/>
      <c r="C123" s="260"/>
      <c r="D123" s="227" t="s">
        <v>438</v>
      </c>
      <c r="E123" s="261" t="s">
        <v>19</v>
      </c>
      <c r="F123" s="262" t="s">
        <v>2121</v>
      </c>
      <c r="G123" s="260"/>
      <c r="H123" s="263">
        <v>1.2</v>
      </c>
      <c r="I123" s="264"/>
      <c r="J123" s="260"/>
      <c r="K123" s="260"/>
      <c r="L123" s="265"/>
      <c r="M123" s="266"/>
      <c r="N123" s="267"/>
      <c r="O123" s="267"/>
      <c r="P123" s="267"/>
      <c r="Q123" s="267"/>
      <c r="R123" s="267"/>
      <c r="S123" s="267"/>
      <c r="T123" s="26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9" t="s">
        <v>438</v>
      </c>
      <c r="AU123" s="269" t="s">
        <v>166</v>
      </c>
      <c r="AV123" s="14" t="s">
        <v>78</v>
      </c>
      <c r="AW123" s="14" t="s">
        <v>31</v>
      </c>
      <c r="AX123" s="14" t="s">
        <v>69</v>
      </c>
      <c r="AY123" s="269" t="s">
        <v>149</v>
      </c>
    </row>
    <row r="124" s="15" customFormat="1">
      <c r="A124" s="15"/>
      <c r="B124" s="270"/>
      <c r="C124" s="271"/>
      <c r="D124" s="227" t="s">
        <v>438</v>
      </c>
      <c r="E124" s="272" t="s">
        <v>19</v>
      </c>
      <c r="F124" s="273" t="s">
        <v>441</v>
      </c>
      <c r="G124" s="271"/>
      <c r="H124" s="274">
        <v>1.2</v>
      </c>
      <c r="I124" s="275"/>
      <c r="J124" s="271"/>
      <c r="K124" s="271"/>
      <c r="L124" s="276"/>
      <c r="M124" s="277"/>
      <c r="N124" s="278"/>
      <c r="O124" s="278"/>
      <c r="P124" s="278"/>
      <c r="Q124" s="278"/>
      <c r="R124" s="278"/>
      <c r="S124" s="278"/>
      <c r="T124" s="27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80" t="s">
        <v>438</v>
      </c>
      <c r="AU124" s="280" t="s">
        <v>166</v>
      </c>
      <c r="AV124" s="15" t="s">
        <v>166</v>
      </c>
      <c r="AW124" s="15" t="s">
        <v>31</v>
      </c>
      <c r="AX124" s="15" t="s">
        <v>76</v>
      </c>
      <c r="AY124" s="280" t="s">
        <v>149</v>
      </c>
    </row>
    <row r="125" s="2" customFormat="1" ht="33" customHeight="1">
      <c r="A125" s="40"/>
      <c r="B125" s="41"/>
      <c r="C125" s="214" t="s">
        <v>172</v>
      </c>
      <c r="D125" s="214" t="s">
        <v>151</v>
      </c>
      <c r="E125" s="215" t="s">
        <v>1078</v>
      </c>
      <c r="F125" s="216" t="s">
        <v>1079</v>
      </c>
      <c r="G125" s="217" t="s">
        <v>181</v>
      </c>
      <c r="H125" s="218">
        <v>14</v>
      </c>
      <c r="I125" s="219"/>
      <c r="J125" s="220">
        <f>ROUND(I125*H125,2)</f>
        <v>0</v>
      </c>
      <c r="K125" s="216" t="s">
        <v>1045</v>
      </c>
      <c r="L125" s="46"/>
      <c r="M125" s="221" t="s">
        <v>19</v>
      </c>
      <c r="N125" s="222" t="s">
        <v>40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156</v>
      </c>
      <c r="AT125" s="225" t="s">
        <v>151</v>
      </c>
      <c r="AU125" s="225" t="s">
        <v>166</v>
      </c>
      <c r="AY125" s="19" t="s">
        <v>149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76</v>
      </c>
      <c r="BK125" s="226">
        <f>ROUND(I125*H125,2)</f>
        <v>0</v>
      </c>
      <c r="BL125" s="19" t="s">
        <v>156</v>
      </c>
      <c r="BM125" s="225" t="s">
        <v>2122</v>
      </c>
    </row>
    <row r="126" s="2" customFormat="1">
      <c r="A126" s="40"/>
      <c r="B126" s="41"/>
      <c r="C126" s="42"/>
      <c r="D126" s="227" t="s">
        <v>158</v>
      </c>
      <c r="E126" s="42"/>
      <c r="F126" s="228" t="s">
        <v>1081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166</v>
      </c>
    </row>
    <row r="127" s="2" customFormat="1">
      <c r="A127" s="40"/>
      <c r="B127" s="41"/>
      <c r="C127" s="42"/>
      <c r="D127" s="232" t="s">
        <v>164</v>
      </c>
      <c r="E127" s="42"/>
      <c r="F127" s="233" t="s">
        <v>1082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164</v>
      </c>
      <c r="AU127" s="19" t="s">
        <v>166</v>
      </c>
    </row>
    <row r="128" s="14" customFormat="1">
      <c r="A128" s="14"/>
      <c r="B128" s="259"/>
      <c r="C128" s="260"/>
      <c r="D128" s="227" t="s">
        <v>438</v>
      </c>
      <c r="E128" s="261" t="s">
        <v>19</v>
      </c>
      <c r="F128" s="262" t="s">
        <v>2123</v>
      </c>
      <c r="G128" s="260"/>
      <c r="H128" s="263">
        <v>14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9" t="s">
        <v>438</v>
      </c>
      <c r="AU128" s="269" t="s">
        <v>166</v>
      </c>
      <c r="AV128" s="14" t="s">
        <v>78</v>
      </c>
      <c r="AW128" s="14" t="s">
        <v>31</v>
      </c>
      <c r="AX128" s="14" t="s">
        <v>69</v>
      </c>
      <c r="AY128" s="269" t="s">
        <v>149</v>
      </c>
    </row>
    <row r="129" s="15" customFormat="1">
      <c r="A129" s="15"/>
      <c r="B129" s="270"/>
      <c r="C129" s="271"/>
      <c r="D129" s="227" t="s">
        <v>438</v>
      </c>
      <c r="E129" s="272" t="s">
        <v>19</v>
      </c>
      <c r="F129" s="273" t="s">
        <v>441</v>
      </c>
      <c r="G129" s="271"/>
      <c r="H129" s="274">
        <v>14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0" t="s">
        <v>438</v>
      </c>
      <c r="AU129" s="280" t="s">
        <v>166</v>
      </c>
      <c r="AV129" s="15" t="s">
        <v>166</v>
      </c>
      <c r="AW129" s="15" t="s">
        <v>31</v>
      </c>
      <c r="AX129" s="15" t="s">
        <v>76</v>
      </c>
      <c r="AY129" s="280" t="s">
        <v>149</v>
      </c>
    </row>
    <row r="130" s="2" customFormat="1" ht="44.25" customHeight="1">
      <c r="A130" s="40"/>
      <c r="B130" s="41"/>
      <c r="C130" s="214" t="s">
        <v>185</v>
      </c>
      <c r="D130" s="214" t="s">
        <v>151</v>
      </c>
      <c r="E130" s="215" t="s">
        <v>1085</v>
      </c>
      <c r="F130" s="216" t="s">
        <v>1086</v>
      </c>
      <c r="G130" s="217" t="s">
        <v>181</v>
      </c>
      <c r="H130" s="218">
        <v>110.241</v>
      </c>
      <c r="I130" s="219"/>
      <c r="J130" s="220">
        <f>ROUND(I130*H130,2)</f>
        <v>0</v>
      </c>
      <c r="K130" s="216" t="s">
        <v>1045</v>
      </c>
      <c r="L130" s="46"/>
      <c r="M130" s="221" t="s">
        <v>19</v>
      </c>
      <c r="N130" s="222" t="s">
        <v>40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156</v>
      </c>
      <c r="AT130" s="225" t="s">
        <v>151</v>
      </c>
      <c r="AU130" s="225" t="s">
        <v>166</v>
      </c>
      <c r="AY130" s="19" t="s">
        <v>149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76</v>
      </c>
      <c r="BK130" s="226">
        <f>ROUND(I130*H130,2)</f>
        <v>0</v>
      </c>
      <c r="BL130" s="19" t="s">
        <v>156</v>
      </c>
      <c r="BM130" s="225" t="s">
        <v>2124</v>
      </c>
    </row>
    <row r="131" s="2" customFormat="1">
      <c r="A131" s="40"/>
      <c r="B131" s="41"/>
      <c r="C131" s="42"/>
      <c r="D131" s="227" t="s">
        <v>158</v>
      </c>
      <c r="E131" s="42"/>
      <c r="F131" s="228" t="s">
        <v>1088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158</v>
      </c>
      <c r="AU131" s="19" t="s">
        <v>166</v>
      </c>
    </row>
    <row r="132" s="2" customFormat="1">
      <c r="A132" s="40"/>
      <c r="B132" s="41"/>
      <c r="C132" s="42"/>
      <c r="D132" s="232" t="s">
        <v>164</v>
      </c>
      <c r="E132" s="42"/>
      <c r="F132" s="233" t="s">
        <v>1089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164</v>
      </c>
      <c r="AU132" s="19" t="s">
        <v>166</v>
      </c>
    </row>
    <row r="133" s="14" customFormat="1">
      <c r="A133" s="14"/>
      <c r="B133" s="259"/>
      <c r="C133" s="260"/>
      <c r="D133" s="227" t="s">
        <v>438</v>
      </c>
      <c r="E133" s="261" t="s">
        <v>19</v>
      </c>
      <c r="F133" s="262" t="s">
        <v>2125</v>
      </c>
      <c r="G133" s="260"/>
      <c r="H133" s="263">
        <v>110.241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9" t="s">
        <v>438</v>
      </c>
      <c r="AU133" s="269" t="s">
        <v>166</v>
      </c>
      <c r="AV133" s="14" t="s">
        <v>78</v>
      </c>
      <c r="AW133" s="14" t="s">
        <v>31</v>
      </c>
      <c r="AX133" s="14" t="s">
        <v>69</v>
      </c>
      <c r="AY133" s="269" t="s">
        <v>149</v>
      </c>
    </row>
    <row r="134" s="15" customFormat="1">
      <c r="A134" s="15"/>
      <c r="B134" s="270"/>
      <c r="C134" s="271"/>
      <c r="D134" s="227" t="s">
        <v>438</v>
      </c>
      <c r="E134" s="272" t="s">
        <v>19</v>
      </c>
      <c r="F134" s="273" t="s">
        <v>441</v>
      </c>
      <c r="G134" s="271"/>
      <c r="H134" s="274">
        <v>110.241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0" t="s">
        <v>438</v>
      </c>
      <c r="AU134" s="280" t="s">
        <v>166</v>
      </c>
      <c r="AV134" s="15" t="s">
        <v>166</v>
      </c>
      <c r="AW134" s="15" t="s">
        <v>31</v>
      </c>
      <c r="AX134" s="15" t="s">
        <v>76</v>
      </c>
      <c r="AY134" s="280" t="s">
        <v>149</v>
      </c>
    </row>
    <row r="135" s="12" customFormat="1" ht="20.88" customHeight="1">
      <c r="A135" s="12"/>
      <c r="B135" s="198"/>
      <c r="C135" s="199"/>
      <c r="D135" s="200" t="s">
        <v>68</v>
      </c>
      <c r="E135" s="212" t="s">
        <v>1278</v>
      </c>
      <c r="F135" s="212" t="s">
        <v>2126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SUM(P136:P148)</f>
        <v>0</v>
      </c>
      <c r="Q135" s="206"/>
      <c r="R135" s="207">
        <f>SUM(R136:R148)</f>
        <v>0.00076230000000000004</v>
      </c>
      <c r="S135" s="206"/>
      <c r="T135" s="208">
        <f>SUM(T136:T148)</f>
        <v>191.68743000000001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76</v>
      </c>
      <c r="AT135" s="210" t="s">
        <v>68</v>
      </c>
      <c r="AU135" s="210" t="s">
        <v>78</v>
      </c>
      <c r="AY135" s="209" t="s">
        <v>149</v>
      </c>
      <c r="BK135" s="211">
        <f>SUM(BK136:BK148)</f>
        <v>0</v>
      </c>
    </row>
    <row r="136" s="2" customFormat="1" ht="33" customHeight="1">
      <c r="A136" s="40"/>
      <c r="B136" s="41"/>
      <c r="C136" s="214" t="s">
        <v>178</v>
      </c>
      <c r="D136" s="214" t="s">
        <v>151</v>
      </c>
      <c r="E136" s="215" t="s">
        <v>2127</v>
      </c>
      <c r="F136" s="216" t="s">
        <v>2128</v>
      </c>
      <c r="G136" s="217" t="s">
        <v>154</v>
      </c>
      <c r="H136" s="218">
        <v>315.12</v>
      </c>
      <c r="I136" s="219"/>
      <c r="J136" s="220">
        <f>ROUND(I136*H136,2)</f>
        <v>0</v>
      </c>
      <c r="K136" s="216" t="s">
        <v>161</v>
      </c>
      <c r="L136" s="46"/>
      <c r="M136" s="221" t="s">
        <v>19</v>
      </c>
      <c r="N136" s="222" t="s">
        <v>40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0.55000000000000004</v>
      </c>
      <c r="T136" s="224">
        <f>S136*H136</f>
        <v>173.316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156</v>
      </c>
      <c r="AT136" s="225" t="s">
        <v>151</v>
      </c>
      <c r="AU136" s="225" t="s">
        <v>166</v>
      </c>
      <c r="AY136" s="19" t="s">
        <v>149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76</v>
      </c>
      <c r="BK136" s="226">
        <f>ROUND(I136*H136,2)</f>
        <v>0</v>
      </c>
      <c r="BL136" s="19" t="s">
        <v>156</v>
      </c>
      <c r="BM136" s="225" t="s">
        <v>2129</v>
      </c>
    </row>
    <row r="137" s="2" customFormat="1">
      <c r="A137" s="40"/>
      <c r="B137" s="41"/>
      <c r="C137" s="42"/>
      <c r="D137" s="227" t="s">
        <v>158</v>
      </c>
      <c r="E137" s="42"/>
      <c r="F137" s="228" t="s">
        <v>2130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158</v>
      </c>
      <c r="AU137" s="19" t="s">
        <v>166</v>
      </c>
    </row>
    <row r="138" s="2" customFormat="1">
      <c r="A138" s="40"/>
      <c r="B138" s="41"/>
      <c r="C138" s="42"/>
      <c r="D138" s="232" t="s">
        <v>164</v>
      </c>
      <c r="E138" s="42"/>
      <c r="F138" s="233" t="s">
        <v>2131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164</v>
      </c>
      <c r="AU138" s="19" t="s">
        <v>166</v>
      </c>
    </row>
    <row r="139" s="14" customFormat="1">
      <c r="A139" s="14"/>
      <c r="B139" s="259"/>
      <c r="C139" s="260"/>
      <c r="D139" s="227" t="s">
        <v>438</v>
      </c>
      <c r="E139" s="261" t="s">
        <v>19</v>
      </c>
      <c r="F139" s="262" t="s">
        <v>2132</v>
      </c>
      <c r="G139" s="260"/>
      <c r="H139" s="263">
        <v>315.12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9" t="s">
        <v>438</v>
      </c>
      <c r="AU139" s="269" t="s">
        <v>166</v>
      </c>
      <c r="AV139" s="14" t="s">
        <v>78</v>
      </c>
      <c r="AW139" s="14" t="s">
        <v>31</v>
      </c>
      <c r="AX139" s="14" t="s">
        <v>69</v>
      </c>
      <c r="AY139" s="269" t="s">
        <v>149</v>
      </c>
    </row>
    <row r="140" s="15" customFormat="1">
      <c r="A140" s="15"/>
      <c r="B140" s="270"/>
      <c r="C140" s="271"/>
      <c r="D140" s="227" t="s">
        <v>438</v>
      </c>
      <c r="E140" s="272" t="s">
        <v>19</v>
      </c>
      <c r="F140" s="273" t="s">
        <v>441</v>
      </c>
      <c r="G140" s="271"/>
      <c r="H140" s="274">
        <v>315.12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0" t="s">
        <v>438</v>
      </c>
      <c r="AU140" s="280" t="s">
        <v>166</v>
      </c>
      <c r="AV140" s="15" t="s">
        <v>166</v>
      </c>
      <c r="AW140" s="15" t="s">
        <v>31</v>
      </c>
      <c r="AX140" s="15" t="s">
        <v>69</v>
      </c>
      <c r="AY140" s="280" t="s">
        <v>149</v>
      </c>
    </row>
    <row r="141" s="16" customFormat="1">
      <c r="A141" s="16"/>
      <c r="B141" s="281"/>
      <c r="C141" s="282"/>
      <c r="D141" s="227" t="s">
        <v>438</v>
      </c>
      <c r="E141" s="283" t="s">
        <v>19</v>
      </c>
      <c r="F141" s="284" t="s">
        <v>446</v>
      </c>
      <c r="G141" s="282"/>
      <c r="H141" s="285">
        <v>315.12</v>
      </c>
      <c r="I141" s="286"/>
      <c r="J141" s="282"/>
      <c r="K141" s="282"/>
      <c r="L141" s="287"/>
      <c r="M141" s="288"/>
      <c r="N141" s="289"/>
      <c r="O141" s="289"/>
      <c r="P141" s="289"/>
      <c r="Q141" s="289"/>
      <c r="R141" s="289"/>
      <c r="S141" s="289"/>
      <c r="T141" s="290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91" t="s">
        <v>438</v>
      </c>
      <c r="AU141" s="291" t="s">
        <v>166</v>
      </c>
      <c r="AV141" s="16" t="s">
        <v>156</v>
      </c>
      <c r="AW141" s="16" t="s">
        <v>31</v>
      </c>
      <c r="AX141" s="16" t="s">
        <v>76</v>
      </c>
      <c r="AY141" s="291" t="s">
        <v>149</v>
      </c>
    </row>
    <row r="142" s="2" customFormat="1" ht="24.15" customHeight="1">
      <c r="A142" s="40"/>
      <c r="B142" s="41"/>
      <c r="C142" s="214" t="s">
        <v>212</v>
      </c>
      <c r="D142" s="214" t="s">
        <v>151</v>
      </c>
      <c r="E142" s="215" t="s">
        <v>2133</v>
      </c>
      <c r="F142" s="216" t="s">
        <v>2134</v>
      </c>
      <c r="G142" s="217" t="s">
        <v>154</v>
      </c>
      <c r="H142" s="218">
        <v>7.6230000000000002</v>
      </c>
      <c r="I142" s="219"/>
      <c r="J142" s="220">
        <f>ROUND(I142*H142,2)</f>
        <v>0</v>
      </c>
      <c r="K142" s="216" t="s">
        <v>161</v>
      </c>
      <c r="L142" s="46"/>
      <c r="M142" s="221" t="s">
        <v>19</v>
      </c>
      <c r="N142" s="222" t="s">
        <v>40</v>
      </c>
      <c r="O142" s="86"/>
      <c r="P142" s="223">
        <f>O142*H142</f>
        <v>0</v>
      </c>
      <c r="Q142" s="223">
        <v>0.00010000000000000001</v>
      </c>
      <c r="R142" s="223">
        <f>Q142*H142</f>
        <v>0.00076230000000000004</v>
      </c>
      <c r="S142" s="223">
        <v>2.4100000000000001</v>
      </c>
      <c r="T142" s="224">
        <f>S142*H142</f>
        <v>18.37143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156</v>
      </c>
      <c r="AT142" s="225" t="s">
        <v>151</v>
      </c>
      <c r="AU142" s="225" t="s">
        <v>166</v>
      </c>
      <c r="AY142" s="19" t="s">
        <v>149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76</v>
      </c>
      <c r="BK142" s="226">
        <f>ROUND(I142*H142,2)</f>
        <v>0</v>
      </c>
      <c r="BL142" s="19" t="s">
        <v>156</v>
      </c>
      <c r="BM142" s="225" t="s">
        <v>2135</v>
      </c>
    </row>
    <row r="143" s="2" customFormat="1">
      <c r="A143" s="40"/>
      <c r="B143" s="41"/>
      <c r="C143" s="42"/>
      <c r="D143" s="227" t="s">
        <v>158</v>
      </c>
      <c r="E143" s="42"/>
      <c r="F143" s="228" t="s">
        <v>2136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166</v>
      </c>
    </row>
    <row r="144" s="2" customFormat="1">
      <c r="A144" s="40"/>
      <c r="B144" s="41"/>
      <c r="C144" s="42"/>
      <c r="D144" s="232" t="s">
        <v>164</v>
      </c>
      <c r="E144" s="42"/>
      <c r="F144" s="233" t="s">
        <v>2137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164</v>
      </c>
      <c r="AU144" s="19" t="s">
        <v>166</v>
      </c>
    </row>
    <row r="145" s="14" customFormat="1">
      <c r="A145" s="14"/>
      <c r="B145" s="259"/>
      <c r="C145" s="260"/>
      <c r="D145" s="227" t="s">
        <v>438</v>
      </c>
      <c r="E145" s="261" t="s">
        <v>19</v>
      </c>
      <c r="F145" s="262" t="s">
        <v>2138</v>
      </c>
      <c r="G145" s="260"/>
      <c r="H145" s="263">
        <v>6.9299999999999997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9" t="s">
        <v>438</v>
      </c>
      <c r="AU145" s="269" t="s">
        <v>166</v>
      </c>
      <c r="AV145" s="14" t="s">
        <v>78</v>
      </c>
      <c r="AW145" s="14" t="s">
        <v>31</v>
      </c>
      <c r="AX145" s="14" t="s">
        <v>69</v>
      </c>
      <c r="AY145" s="269" t="s">
        <v>149</v>
      </c>
    </row>
    <row r="146" s="15" customFormat="1">
      <c r="A146" s="15"/>
      <c r="B146" s="270"/>
      <c r="C146" s="271"/>
      <c r="D146" s="227" t="s">
        <v>438</v>
      </c>
      <c r="E146" s="272" t="s">
        <v>19</v>
      </c>
      <c r="F146" s="273" t="s">
        <v>441</v>
      </c>
      <c r="G146" s="271"/>
      <c r="H146" s="274">
        <v>6.9299999999999997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0" t="s">
        <v>438</v>
      </c>
      <c r="AU146" s="280" t="s">
        <v>166</v>
      </c>
      <c r="AV146" s="15" t="s">
        <v>166</v>
      </c>
      <c r="AW146" s="15" t="s">
        <v>31</v>
      </c>
      <c r="AX146" s="15" t="s">
        <v>69</v>
      </c>
      <c r="AY146" s="280" t="s">
        <v>149</v>
      </c>
    </row>
    <row r="147" s="16" customFormat="1">
      <c r="A147" s="16"/>
      <c r="B147" s="281"/>
      <c r="C147" s="282"/>
      <c r="D147" s="227" t="s">
        <v>438</v>
      </c>
      <c r="E147" s="283" t="s">
        <v>19</v>
      </c>
      <c r="F147" s="284" t="s">
        <v>446</v>
      </c>
      <c r="G147" s="282"/>
      <c r="H147" s="285">
        <v>6.9299999999999997</v>
      </c>
      <c r="I147" s="286"/>
      <c r="J147" s="282"/>
      <c r="K147" s="282"/>
      <c r="L147" s="287"/>
      <c r="M147" s="288"/>
      <c r="N147" s="289"/>
      <c r="O147" s="289"/>
      <c r="P147" s="289"/>
      <c r="Q147" s="289"/>
      <c r="R147" s="289"/>
      <c r="S147" s="289"/>
      <c r="T147" s="290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1" t="s">
        <v>438</v>
      </c>
      <c r="AU147" s="291" t="s">
        <v>166</v>
      </c>
      <c r="AV147" s="16" t="s">
        <v>156</v>
      </c>
      <c r="AW147" s="16" t="s">
        <v>31</v>
      </c>
      <c r="AX147" s="16" t="s">
        <v>69</v>
      </c>
      <c r="AY147" s="291" t="s">
        <v>149</v>
      </c>
    </row>
    <row r="148" s="14" customFormat="1">
      <c r="A148" s="14"/>
      <c r="B148" s="259"/>
      <c r="C148" s="260"/>
      <c r="D148" s="227" t="s">
        <v>438</v>
      </c>
      <c r="E148" s="261" t="s">
        <v>19</v>
      </c>
      <c r="F148" s="262" t="s">
        <v>2139</v>
      </c>
      <c r="G148" s="260"/>
      <c r="H148" s="263">
        <v>7.6230000000000002</v>
      </c>
      <c r="I148" s="264"/>
      <c r="J148" s="260"/>
      <c r="K148" s="260"/>
      <c r="L148" s="265"/>
      <c r="M148" s="292"/>
      <c r="N148" s="293"/>
      <c r="O148" s="293"/>
      <c r="P148" s="293"/>
      <c r="Q148" s="293"/>
      <c r="R148" s="293"/>
      <c r="S148" s="293"/>
      <c r="T148" s="29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9" t="s">
        <v>438</v>
      </c>
      <c r="AU148" s="269" t="s">
        <v>166</v>
      </c>
      <c r="AV148" s="14" t="s">
        <v>78</v>
      </c>
      <c r="AW148" s="14" t="s">
        <v>31</v>
      </c>
      <c r="AX148" s="14" t="s">
        <v>76</v>
      </c>
      <c r="AY148" s="269" t="s">
        <v>149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4IritWXkmLcPmI+WGNjReXpK0PW5AwWoxwygqsGyBBy0apUdOfy6uOpLPy41XMO0SkZ+Ynv9SxGpEU9+AdpAtA==" hashValue="5KDMNJtD+Cbeba8zIWkHjdQsDGavhJldtnjWd6V77DDV5somG02e9nR0whvy4TYBa1NxdTUBNr8WzJithEdH/g==" algorithmName="SHA-512" password="CC35"/>
  <autoFilter ref="C88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5" r:id="rId1" display="https://podminky.urs.cz/item/CS_URS_2022_01/997006512"/>
    <hyperlink ref="F98" r:id="rId2" display="https://podminky.urs.cz/item/CS_URS_2022_01/997006519"/>
    <hyperlink ref="F104" r:id="rId3" display="https://podminky.urs.cz/item/CS_URS_2022_01/997013602"/>
    <hyperlink ref="F108" r:id="rId4" display="https://podminky.urs.cz/item/CS_URS_2022_01/997013603"/>
    <hyperlink ref="F113" r:id="rId5" display="https://podminky.urs.cz/item/CS_URS_2022_01/997013631"/>
    <hyperlink ref="F118" r:id="rId6" display="https://podminky.urs.cz/item/CS_URS_2022_01/997013811"/>
    <hyperlink ref="F122" r:id="rId7" display="https://podminky.urs.cz/item/CS_URS_2022_01/997013821"/>
    <hyperlink ref="F127" r:id="rId8" display="https://podminky.urs.cz/item/CS_URS_2022_01/997013863"/>
    <hyperlink ref="F132" r:id="rId9" display="https://podminky.urs.cz/item/CS_URS_2022_01/997013871"/>
    <hyperlink ref="F138" r:id="rId10" display="https://podminky.urs.cz/item/CS_URS_2022_02/981011315"/>
    <hyperlink ref="F144" r:id="rId11" display="https://podminky.urs.cz/item/CS_URS_2022_02/98151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555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2140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ROUND(J98,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ROUND((SUM(BE98:BE377)),  2)</f>
        <v>0</v>
      </c>
      <c r="G35" s="40"/>
      <c r="H35" s="40"/>
      <c r="I35" s="159">
        <v>0.20999999999999999</v>
      </c>
      <c r="J35" s="158">
        <f>ROUND(((SUM(BE98:BE377))*I35),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ROUND((SUM(BF98:BF377)),  2)</f>
        <v>0</v>
      </c>
      <c r="G36" s="40"/>
      <c r="H36" s="40"/>
      <c r="I36" s="159">
        <v>0.14999999999999999</v>
      </c>
      <c r="J36" s="158">
        <f>ROUND(((SUM(BF98:BF377))*I36),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ROUND((SUM(BG98:BG377)),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ROUND((SUM(BH98:BH377)),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ROUND((SUM(BI98:BI377)),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E.2. 6 - Zdravotně technické 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J98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562</v>
      </c>
      <c r="E65" s="184"/>
      <c r="F65" s="184"/>
      <c r="G65" s="184"/>
      <c r="H65" s="184"/>
      <c r="I65" s="184"/>
      <c r="J65" s="185">
        <f>J100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428</v>
      </c>
      <c r="E66" s="184"/>
      <c r="F66" s="184"/>
      <c r="G66" s="184"/>
      <c r="H66" s="184"/>
      <c r="I66" s="184"/>
      <c r="J66" s="185">
        <f>J107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130</v>
      </c>
      <c r="E67" s="184"/>
      <c r="F67" s="184"/>
      <c r="G67" s="184"/>
      <c r="H67" s="184"/>
      <c r="I67" s="184"/>
      <c r="J67" s="185">
        <f>J120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131</v>
      </c>
      <c r="E68" s="184"/>
      <c r="F68" s="184"/>
      <c r="G68" s="184"/>
      <c r="H68" s="184"/>
      <c r="I68" s="184"/>
      <c r="J68" s="185">
        <f>J136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132</v>
      </c>
      <c r="E69" s="179"/>
      <c r="F69" s="179"/>
      <c r="G69" s="179"/>
      <c r="H69" s="179"/>
      <c r="I69" s="179"/>
      <c r="J69" s="180">
        <f>J140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133</v>
      </c>
      <c r="E70" s="184"/>
      <c r="F70" s="184"/>
      <c r="G70" s="184"/>
      <c r="H70" s="184"/>
      <c r="I70" s="184"/>
      <c r="J70" s="185">
        <f>J141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2141</v>
      </c>
      <c r="E71" s="184"/>
      <c r="F71" s="184"/>
      <c r="G71" s="184"/>
      <c r="H71" s="184"/>
      <c r="I71" s="184"/>
      <c r="J71" s="185">
        <f>J178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574</v>
      </c>
      <c r="E72" s="184"/>
      <c r="F72" s="184"/>
      <c r="G72" s="184"/>
      <c r="H72" s="184"/>
      <c r="I72" s="184"/>
      <c r="J72" s="185">
        <f>J257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2142</v>
      </c>
      <c r="E73" s="184"/>
      <c r="F73" s="184"/>
      <c r="G73" s="184"/>
      <c r="H73" s="184"/>
      <c r="I73" s="184"/>
      <c r="J73" s="185">
        <f>J335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2143</v>
      </c>
      <c r="E74" s="184"/>
      <c r="F74" s="184"/>
      <c r="G74" s="184"/>
      <c r="H74" s="184"/>
      <c r="I74" s="184"/>
      <c r="J74" s="185">
        <f>J339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2144</v>
      </c>
      <c r="E75" s="184"/>
      <c r="F75" s="184"/>
      <c r="G75" s="184"/>
      <c r="H75" s="184"/>
      <c r="I75" s="184"/>
      <c r="J75" s="185">
        <f>J349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430</v>
      </c>
      <c r="E76" s="179"/>
      <c r="F76" s="179"/>
      <c r="G76" s="179"/>
      <c r="H76" s="179"/>
      <c r="I76" s="179"/>
      <c r="J76" s="180">
        <f>J362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134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Bystřice (Bystryca), nádražní budova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117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1" t="s">
        <v>555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119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E.2. 6 - Zdravotně technické instalace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 xml:space="preserve"> </v>
      </c>
      <c r="G92" s="42"/>
      <c r="H92" s="42"/>
      <c r="I92" s="34" t="s">
        <v>23</v>
      </c>
      <c r="J92" s="74" t="str">
        <f>IF(J14="","",J14)</f>
        <v>26. 7. 2022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 xml:space="preserve"> </v>
      </c>
      <c r="G94" s="42"/>
      <c r="H94" s="42"/>
      <c r="I94" s="34" t="s">
        <v>30</v>
      </c>
      <c r="J94" s="38" t="str">
        <f>E23</f>
        <v xml:space="preserve"> 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28</v>
      </c>
      <c r="D95" s="42"/>
      <c r="E95" s="42"/>
      <c r="F95" s="29" t="str">
        <f>IF(E20="","",E20)</f>
        <v>Vyplň údaj</v>
      </c>
      <c r="G95" s="42"/>
      <c r="H95" s="42"/>
      <c r="I95" s="34" t="s">
        <v>32</v>
      </c>
      <c r="J95" s="38" t="str">
        <f>E26</f>
        <v xml:space="preserve"> 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135</v>
      </c>
      <c r="D97" s="190" t="s">
        <v>54</v>
      </c>
      <c r="E97" s="190" t="s">
        <v>50</v>
      </c>
      <c r="F97" s="190" t="s">
        <v>51</v>
      </c>
      <c r="G97" s="190" t="s">
        <v>136</v>
      </c>
      <c r="H97" s="190" t="s">
        <v>137</v>
      </c>
      <c r="I97" s="190" t="s">
        <v>138</v>
      </c>
      <c r="J97" s="190" t="s">
        <v>123</v>
      </c>
      <c r="K97" s="191" t="s">
        <v>139</v>
      </c>
      <c r="L97" s="192"/>
      <c r="M97" s="94" t="s">
        <v>19</v>
      </c>
      <c r="N97" s="95" t="s">
        <v>39</v>
      </c>
      <c r="O97" s="95" t="s">
        <v>140</v>
      </c>
      <c r="P97" s="95" t="s">
        <v>141</v>
      </c>
      <c r="Q97" s="95" t="s">
        <v>142</v>
      </c>
      <c r="R97" s="95" t="s">
        <v>143</v>
      </c>
      <c r="S97" s="95" t="s">
        <v>144</v>
      </c>
      <c r="T97" s="96" t="s">
        <v>145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146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P99+P140+P362</f>
        <v>0</v>
      </c>
      <c r="Q98" s="98"/>
      <c r="R98" s="195">
        <f>R99+R140+R362</f>
        <v>7.4205750000000004</v>
      </c>
      <c r="S98" s="98"/>
      <c r="T98" s="196">
        <f>T99+T140+T362</f>
        <v>7.8687000000000014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68</v>
      </c>
      <c r="AU98" s="19" t="s">
        <v>124</v>
      </c>
      <c r="BK98" s="197">
        <f>BK99+BK140+BK362</f>
        <v>0</v>
      </c>
    </row>
    <row r="99" s="12" customFormat="1" ht="25.92" customHeight="1">
      <c r="A99" s="12"/>
      <c r="B99" s="198"/>
      <c r="C99" s="199"/>
      <c r="D99" s="200" t="s">
        <v>68</v>
      </c>
      <c r="E99" s="201" t="s">
        <v>147</v>
      </c>
      <c r="F99" s="201" t="s">
        <v>148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P100+P107+P120+P136</f>
        <v>0</v>
      </c>
      <c r="Q99" s="206"/>
      <c r="R99" s="207">
        <f>R100+R107+R120+R136</f>
        <v>7.0590450000000002</v>
      </c>
      <c r="S99" s="206"/>
      <c r="T99" s="208">
        <f>T100+T107+T120+T136</f>
        <v>7.549500000000001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76</v>
      </c>
      <c r="AT99" s="210" t="s">
        <v>68</v>
      </c>
      <c r="AU99" s="210" t="s">
        <v>69</v>
      </c>
      <c r="AY99" s="209" t="s">
        <v>149</v>
      </c>
      <c r="BK99" s="211">
        <f>BK100+BK107+BK120+BK136</f>
        <v>0</v>
      </c>
    </row>
    <row r="100" s="12" customFormat="1" ht="22.8" customHeight="1">
      <c r="A100" s="12"/>
      <c r="B100" s="198"/>
      <c r="C100" s="199"/>
      <c r="D100" s="200" t="s">
        <v>68</v>
      </c>
      <c r="E100" s="212" t="s">
        <v>191</v>
      </c>
      <c r="F100" s="212" t="s">
        <v>692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SUM(P101:P106)</f>
        <v>0</v>
      </c>
      <c r="Q100" s="206"/>
      <c r="R100" s="207">
        <f>SUM(R101:R106)</f>
        <v>7.0530600000000003</v>
      </c>
      <c r="S100" s="206"/>
      <c r="T100" s="208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76</v>
      </c>
      <c r="AT100" s="210" t="s">
        <v>68</v>
      </c>
      <c r="AU100" s="210" t="s">
        <v>76</v>
      </c>
      <c r="AY100" s="209" t="s">
        <v>149</v>
      </c>
      <c r="BK100" s="211">
        <f>SUM(BK101:BK106)</f>
        <v>0</v>
      </c>
    </row>
    <row r="101" s="2" customFormat="1" ht="21.75" customHeight="1">
      <c r="A101" s="40"/>
      <c r="B101" s="41"/>
      <c r="C101" s="214" t="s">
        <v>76</v>
      </c>
      <c r="D101" s="214" t="s">
        <v>151</v>
      </c>
      <c r="E101" s="215" t="s">
        <v>2145</v>
      </c>
      <c r="F101" s="216" t="s">
        <v>2146</v>
      </c>
      <c r="G101" s="217" t="s">
        <v>320</v>
      </c>
      <c r="H101" s="218">
        <v>3.75</v>
      </c>
      <c r="I101" s="219"/>
      <c r="J101" s="220">
        <f>ROUND(I101*H101,2)</f>
        <v>0</v>
      </c>
      <c r="K101" s="216" t="s">
        <v>161</v>
      </c>
      <c r="L101" s="46"/>
      <c r="M101" s="221" t="s">
        <v>19</v>
      </c>
      <c r="N101" s="222" t="s">
        <v>40</v>
      </c>
      <c r="O101" s="86"/>
      <c r="P101" s="223">
        <f>O101*H101</f>
        <v>0</v>
      </c>
      <c r="Q101" s="223">
        <v>0.040000000000000001</v>
      </c>
      <c r="R101" s="223">
        <f>Q101*H101</f>
        <v>0.14999999999999999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156</v>
      </c>
      <c r="AT101" s="225" t="s">
        <v>151</v>
      </c>
      <c r="AU101" s="225" t="s">
        <v>78</v>
      </c>
      <c r="AY101" s="19" t="s">
        <v>149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76</v>
      </c>
      <c r="BK101" s="226">
        <f>ROUND(I101*H101,2)</f>
        <v>0</v>
      </c>
      <c r="BL101" s="19" t="s">
        <v>156</v>
      </c>
      <c r="BM101" s="225" t="s">
        <v>2147</v>
      </c>
    </row>
    <row r="102" s="2" customFormat="1">
      <c r="A102" s="40"/>
      <c r="B102" s="41"/>
      <c r="C102" s="42"/>
      <c r="D102" s="227" t="s">
        <v>158</v>
      </c>
      <c r="E102" s="42"/>
      <c r="F102" s="228" t="s">
        <v>2148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158</v>
      </c>
      <c r="AU102" s="19" t="s">
        <v>78</v>
      </c>
    </row>
    <row r="103" s="2" customFormat="1">
      <c r="A103" s="40"/>
      <c r="B103" s="41"/>
      <c r="C103" s="42"/>
      <c r="D103" s="232" t="s">
        <v>164</v>
      </c>
      <c r="E103" s="42"/>
      <c r="F103" s="233" t="s">
        <v>2149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164</v>
      </c>
      <c r="AU103" s="19" t="s">
        <v>78</v>
      </c>
    </row>
    <row r="104" s="2" customFormat="1" ht="33" customHeight="1">
      <c r="A104" s="40"/>
      <c r="B104" s="41"/>
      <c r="C104" s="214" t="s">
        <v>78</v>
      </c>
      <c r="D104" s="214" t="s">
        <v>151</v>
      </c>
      <c r="E104" s="215" t="s">
        <v>2150</v>
      </c>
      <c r="F104" s="216" t="s">
        <v>2151</v>
      </c>
      <c r="G104" s="217" t="s">
        <v>154</v>
      </c>
      <c r="H104" s="218">
        <v>3</v>
      </c>
      <c r="I104" s="219"/>
      <c r="J104" s="220">
        <f>ROUND(I104*H104,2)</f>
        <v>0</v>
      </c>
      <c r="K104" s="216" t="s">
        <v>161</v>
      </c>
      <c r="L104" s="46"/>
      <c r="M104" s="221" t="s">
        <v>19</v>
      </c>
      <c r="N104" s="222" t="s">
        <v>40</v>
      </c>
      <c r="O104" s="86"/>
      <c r="P104" s="223">
        <f>O104*H104</f>
        <v>0</v>
      </c>
      <c r="Q104" s="223">
        <v>2.3010199999999998</v>
      </c>
      <c r="R104" s="223">
        <f>Q104*H104</f>
        <v>6.90306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156</v>
      </c>
      <c r="AT104" s="225" t="s">
        <v>151</v>
      </c>
      <c r="AU104" s="225" t="s">
        <v>78</v>
      </c>
      <c r="AY104" s="19" t="s">
        <v>149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76</v>
      </c>
      <c r="BK104" s="226">
        <f>ROUND(I104*H104,2)</f>
        <v>0</v>
      </c>
      <c r="BL104" s="19" t="s">
        <v>156</v>
      </c>
      <c r="BM104" s="225" t="s">
        <v>2152</v>
      </c>
    </row>
    <row r="105" s="2" customFormat="1">
      <c r="A105" s="40"/>
      <c r="B105" s="41"/>
      <c r="C105" s="42"/>
      <c r="D105" s="227" t="s">
        <v>158</v>
      </c>
      <c r="E105" s="42"/>
      <c r="F105" s="228" t="s">
        <v>2153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78</v>
      </c>
    </row>
    <row r="106" s="2" customFormat="1">
      <c r="A106" s="40"/>
      <c r="B106" s="41"/>
      <c r="C106" s="42"/>
      <c r="D106" s="232" t="s">
        <v>164</v>
      </c>
      <c r="E106" s="42"/>
      <c r="F106" s="233" t="s">
        <v>2154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164</v>
      </c>
      <c r="AU106" s="19" t="s">
        <v>78</v>
      </c>
    </row>
    <row r="107" s="12" customFormat="1" ht="22.8" customHeight="1">
      <c r="A107" s="12"/>
      <c r="B107" s="198"/>
      <c r="C107" s="199"/>
      <c r="D107" s="200" t="s">
        <v>68</v>
      </c>
      <c r="E107" s="212" t="s">
        <v>185</v>
      </c>
      <c r="F107" s="212" t="s">
        <v>511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SUM(P108:P119)</f>
        <v>0</v>
      </c>
      <c r="Q107" s="206"/>
      <c r="R107" s="207">
        <f>SUM(R108:R119)</f>
        <v>0.005984999999999999</v>
      </c>
      <c r="S107" s="206"/>
      <c r="T107" s="208">
        <f>SUM(T108:T119)</f>
        <v>7.549500000000001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76</v>
      </c>
      <c r="AT107" s="210" t="s">
        <v>68</v>
      </c>
      <c r="AU107" s="210" t="s">
        <v>76</v>
      </c>
      <c r="AY107" s="209" t="s">
        <v>149</v>
      </c>
      <c r="BK107" s="211">
        <f>SUM(BK108:BK119)</f>
        <v>0</v>
      </c>
    </row>
    <row r="108" s="2" customFormat="1" ht="33" customHeight="1">
      <c r="A108" s="40"/>
      <c r="B108" s="41"/>
      <c r="C108" s="214" t="s">
        <v>166</v>
      </c>
      <c r="D108" s="214" t="s">
        <v>151</v>
      </c>
      <c r="E108" s="215" t="s">
        <v>2155</v>
      </c>
      <c r="F108" s="216" t="s">
        <v>2156</v>
      </c>
      <c r="G108" s="217" t="s">
        <v>320</v>
      </c>
      <c r="H108" s="218">
        <v>45</v>
      </c>
      <c r="I108" s="219"/>
      <c r="J108" s="220">
        <f>ROUND(I108*H108,2)</f>
        <v>0</v>
      </c>
      <c r="K108" s="216" t="s">
        <v>161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0.00012999999999999999</v>
      </c>
      <c r="R108" s="223">
        <f>Q108*H108</f>
        <v>0.0058499999999999993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156</v>
      </c>
      <c r="AT108" s="225" t="s">
        <v>151</v>
      </c>
      <c r="AU108" s="225" t="s">
        <v>78</v>
      </c>
      <c r="AY108" s="19" t="s">
        <v>149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156</v>
      </c>
      <c r="BM108" s="225" t="s">
        <v>2157</v>
      </c>
    </row>
    <row r="109" s="2" customFormat="1">
      <c r="A109" s="40"/>
      <c r="B109" s="41"/>
      <c r="C109" s="42"/>
      <c r="D109" s="227" t="s">
        <v>158</v>
      </c>
      <c r="E109" s="42"/>
      <c r="F109" s="228" t="s">
        <v>2158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78</v>
      </c>
    </row>
    <row r="110" s="2" customFormat="1">
      <c r="A110" s="40"/>
      <c r="B110" s="41"/>
      <c r="C110" s="42"/>
      <c r="D110" s="232" t="s">
        <v>164</v>
      </c>
      <c r="E110" s="42"/>
      <c r="F110" s="233" t="s">
        <v>2159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164</v>
      </c>
      <c r="AU110" s="19" t="s">
        <v>78</v>
      </c>
    </row>
    <row r="111" s="2" customFormat="1" ht="37.8" customHeight="1">
      <c r="A111" s="40"/>
      <c r="B111" s="41"/>
      <c r="C111" s="214" t="s">
        <v>156</v>
      </c>
      <c r="D111" s="214" t="s">
        <v>151</v>
      </c>
      <c r="E111" s="215" t="s">
        <v>2160</v>
      </c>
      <c r="F111" s="216" t="s">
        <v>2161</v>
      </c>
      <c r="G111" s="217" t="s">
        <v>154</v>
      </c>
      <c r="H111" s="218">
        <v>3</v>
      </c>
      <c r="I111" s="219"/>
      <c r="J111" s="220">
        <f>ROUND(I111*H111,2)</f>
        <v>0</v>
      </c>
      <c r="K111" s="216" t="s">
        <v>161</v>
      </c>
      <c r="L111" s="46"/>
      <c r="M111" s="221" t="s">
        <v>19</v>
      </c>
      <c r="N111" s="222" t="s">
        <v>40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2.2000000000000002</v>
      </c>
      <c r="T111" s="224">
        <f>S111*H111</f>
        <v>6.6000000000000005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156</v>
      </c>
      <c r="AT111" s="225" t="s">
        <v>151</v>
      </c>
      <c r="AU111" s="225" t="s">
        <v>78</v>
      </c>
      <c r="AY111" s="19" t="s">
        <v>149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76</v>
      </c>
      <c r="BK111" s="226">
        <f>ROUND(I111*H111,2)</f>
        <v>0</v>
      </c>
      <c r="BL111" s="19" t="s">
        <v>156</v>
      </c>
      <c r="BM111" s="225" t="s">
        <v>2162</v>
      </c>
    </row>
    <row r="112" s="2" customFormat="1">
      <c r="A112" s="40"/>
      <c r="B112" s="41"/>
      <c r="C112" s="42"/>
      <c r="D112" s="227" t="s">
        <v>158</v>
      </c>
      <c r="E112" s="42"/>
      <c r="F112" s="228" t="s">
        <v>2163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78</v>
      </c>
    </row>
    <row r="113" s="2" customFormat="1">
      <c r="A113" s="40"/>
      <c r="B113" s="41"/>
      <c r="C113" s="42"/>
      <c r="D113" s="232" t="s">
        <v>164</v>
      </c>
      <c r="E113" s="42"/>
      <c r="F113" s="233" t="s">
        <v>2164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164</v>
      </c>
      <c r="AU113" s="19" t="s">
        <v>78</v>
      </c>
    </row>
    <row r="114" s="2" customFormat="1" ht="24.15" customHeight="1">
      <c r="A114" s="40"/>
      <c r="B114" s="41"/>
      <c r="C114" s="214" t="s">
        <v>207</v>
      </c>
      <c r="D114" s="214" t="s">
        <v>151</v>
      </c>
      <c r="E114" s="215" t="s">
        <v>2165</v>
      </c>
      <c r="F114" s="216" t="s">
        <v>2166</v>
      </c>
      <c r="G114" s="217" t="s">
        <v>228</v>
      </c>
      <c r="H114" s="218">
        <v>35</v>
      </c>
      <c r="I114" s="219"/>
      <c r="J114" s="220">
        <f>ROUND(I114*H114,2)</f>
        <v>0</v>
      </c>
      <c r="K114" s="216" t="s">
        <v>161</v>
      </c>
      <c r="L114" s="46"/>
      <c r="M114" s="221" t="s">
        <v>19</v>
      </c>
      <c r="N114" s="222" t="s">
        <v>40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0.027</v>
      </c>
      <c r="T114" s="224">
        <f>S114*H114</f>
        <v>0.94499999999999995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156</v>
      </c>
      <c r="AT114" s="225" t="s">
        <v>151</v>
      </c>
      <c r="AU114" s="225" t="s">
        <v>78</v>
      </c>
      <c r="AY114" s="19" t="s">
        <v>149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76</v>
      </c>
      <c r="BK114" s="226">
        <f>ROUND(I114*H114,2)</f>
        <v>0</v>
      </c>
      <c r="BL114" s="19" t="s">
        <v>156</v>
      </c>
      <c r="BM114" s="225" t="s">
        <v>2167</v>
      </c>
    </row>
    <row r="115" s="2" customFormat="1">
      <c r="A115" s="40"/>
      <c r="B115" s="41"/>
      <c r="C115" s="42"/>
      <c r="D115" s="227" t="s">
        <v>158</v>
      </c>
      <c r="E115" s="42"/>
      <c r="F115" s="228" t="s">
        <v>2168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78</v>
      </c>
    </row>
    <row r="116" s="2" customFormat="1">
      <c r="A116" s="40"/>
      <c r="B116" s="41"/>
      <c r="C116" s="42"/>
      <c r="D116" s="232" t="s">
        <v>164</v>
      </c>
      <c r="E116" s="42"/>
      <c r="F116" s="233" t="s">
        <v>2169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164</v>
      </c>
      <c r="AU116" s="19" t="s">
        <v>78</v>
      </c>
    </row>
    <row r="117" s="2" customFormat="1" ht="24.15" customHeight="1">
      <c r="A117" s="40"/>
      <c r="B117" s="41"/>
      <c r="C117" s="214" t="s">
        <v>191</v>
      </c>
      <c r="D117" s="214" t="s">
        <v>151</v>
      </c>
      <c r="E117" s="215" t="s">
        <v>2170</v>
      </c>
      <c r="F117" s="216" t="s">
        <v>2171</v>
      </c>
      <c r="G117" s="217" t="s">
        <v>228</v>
      </c>
      <c r="H117" s="218">
        <v>1.5</v>
      </c>
      <c r="I117" s="219"/>
      <c r="J117" s="220">
        <f>ROUND(I117*H117,2)</f>
        <v>0</v>
      </c>
      <c r="K117" s="216" t="s">
        <v>161</v>
      </c>
      <c r="L117" s="46"/>
      <c r="M117" s="221" t="s">
        <v>19</v>
      </c>
      <c r="N117" s="222" t="s">
        <v>40</v>
      </c>
      <c r="O117" s="86"/>
      <c r="P117" s="223">
        <f>O117*H117</f>
        <v>0</v>
      </c>
      <c r="Q117" s="223">
        <v>9.0000000000000006E-05</v>
      </c>
      <c r="R117" s="223">
        <f>Q117*H117</f>
        <v>0.000135</v>
      </c>
      <c r="S117" s="223">
        <v>0.0030000000000000001</v>
      </c>
      <c r="T117" s="224">
        <f>S117*H117</f>
        <v>0.0045000000000000005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156</v>
      </c>
      <c r="AT117" s="225" t="s">
        <v>151</v>
      </c>
      <c r="AU117" s="225" t="s">
        <v>78</v>
      </c>
      <c r="AY117" s="19" t="s">
        <v>149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76</v>
      </c>
      <c r="BK117" s="226">
        <f>ROUND(I117*H117,2)</f>
        <v>0</v>
      </c>
      <c r="BL117" s="19" t="s">
        <v>156</v>
      </c>
      <c r="BM117" s="225" t="s">
        <v>2172</v>
      </c>
    </row>
    <row r="118" s="2" customFormat="1">
      <c r="A118" s="40"/>
      <c r="B118" s="41"/>
      <c r="C118" s="42"/>
      <c r="D118" s="227" t="s">
        <v>158</v>
      </c>
      <c r="E118" s="42"/>
      <c r="F118" s="228" t="s">
        <v>2173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158</v>
      </c>
      <c r="AU118" s="19" t="s">
        <v>78</v>
      </c>
    </row>
    <row r="119" s="2" customFormat="1">
      <c r="A119" s="40"/>
      <c r="B119" s="41"/>
      <c r="C119" s="42"/>
      <c r="D119" s="232" t="s">
        <v>164</v>
      </c>
      <c r="E119" s="42"/>
      <c r="F119" s="233" t="s">
        <v>2174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164</v>
      </c>
      <c r="AU119" s="19" t="s">
        <v>78</v>
      </c>
    </row>
    <row r="120" s="12" customFormat="1" ht="22.8" customHeight="1">
      <c r="A120" s="12"/>
      <c r="B120" s="198"/>
      <c r="C120" s="199"/>
      <c r="D120" s="200" t="s">
        <v>68</v>
      </c>
      <c r="E120" s="212" t="s">
        <v>340</v>
      </c>
      <c r="F120" s="212" t="s">
        <v>341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SUM(P121:P135)</f>
        <v>0</v>
      </c>
      <c r="Q120" s="206"/>
      <c r="R120" s="207">
        <f>SUM(R121:R135)</f>
        <v>0</v>
      </c>
      <c r="S120" s="206"/>
      <c r="T120" s="208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76</v>
      </c>
      <c r="AT120" s="210" t="s">
        <v>68</v>
      </c>
      <c r="AU120" s="210" t="s">
        <v>76</v>
      </c>
      <c r="AY120" s="209" t="s">
        <v>149</v>
      </c>
      <c r="BK120" s="211">
        <f>SUM(BK121:BK135)</f>
        <v>0</v>
      </c>
    </row>
    <row r="121" s="2" customFormat="1" ht="24.15" customHeight="1">
      <c r="A121" s="40"/>
      <c r="B121" s="41"/>
      <c r="C121" s="214" t="s">
        <v>197</v>
      </c>
      <c r="D121" s="214" t="s">
        <v>151</v>
      </c>
      <c r="E121" s="215" t="s">
        <v>2175</v>
      </c>
      <c r="F121" s="216" t="s">
        <v>2176</v>
      </c>
      <c r="G121" s="217" t="s">
        <v>181</v>
      </c>
      <c r="H121" s="218">
        <v>7.8689999999999998</v>
      </c>
      <c r="I121" s="219"/>
      <c r="J121" s="220">
        <f>ROUND(I121*H121,2)</f>
        <v>0</v>
      </c>
      <c r="K121" s="216" t="s">
        <v>161</v>
      </c>
      <c r="L121" s="46"/>
      <c r="M121" s="221" t="s">
        <v>19</v>
      </c>
      <c r="N121" s="222" t="s">
        <v>40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156</v>
      </c>
      <c r="AT121" s="225" t="s">
        <v>151</v>
      </c>
      <c r="AU121" s="225" t="s">
        <v>78</v>
      </c>
      <c r="AY121" s="19" t="s">
        <v>149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76</v>
      </c>
      <c r="BK121" s="226">
        <f>ROUND(I121*H121,2)</f>
        <v>0</v>
      </c>
      <c r="BL121" s="19" t="s">
        <v>156</v>
      </c>
      <c r="BM121" s="225" t="s">
        <v>2177</v>
      </c>
    </row>
    <row r="122" s="2" customFormat="1">
      <c r="A122" s="40"/>
      <c r="B122" s="41"/>
      <c r="C122" s="42"/>
      <c r="D122" s="227" t="s">
        <v>158</v>
      </c>
      <c r="E122" s="42"/>
      <c r="F122" s="228" t="s">
        <v>2178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158</v>
      </c>
      <c r="AU122" s="19" t="s">
        <v>78</v>
      </c>
    </row>
    <row r="123" s="2" customFormat="1">
      <c r="A123" s="40"/>
      <c r="B123" s="41"/>
      <c r="C123" s="42"/>
      <c r="D123" s="232" t="s">
        <v>164</v>
      </c>
      <c r="E123" s="42"/>
      <c r="F123" s="233" t="s">
        <v>2179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164</v>
      </c>
      <c r="AU123" s="19" t="s">
        <v>78</v>
      </c>
    </row>
    <row r="124" s="2" customFormat="1" ht="24.15" customHeight="1">
      <c r="A124" s="40"/>
      <c r="B124" s="41"/>
      <c r="C124" s="214" t="s">
        <v>172</v>
      </c>
      <c r="D124" s="214" t="s">
        <v>151</v>
      </c>
      <c r="E124" s="215" t="s">
        <v>2180</v>
      </c>
      <c r="F124" s="216" t="s">
        <v>2181</v>
      </c>
      <c r="G124" s="217" t="s">
        <v>181</v>
      </c>
      <c r="H124" s="218">
        <v>7.8689999999999998</v>
      </c>
      <c r="I124" s="219"/>
      <c r="J124" s="220">
        <f>ROUND(I124*H124,2)</f>
        <v>0</v>
      </c>
      <c r="K124" s="216" t="s">
        <v>161</v>
      </c>
      <c r="L124" s="46"/>
      <c r="M124" s="221" t="s">
        <v>19</v>
      </c>
      <c r="N124" s="222" t="s">
        <v>40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156</v>
      </c>
      <c r="AT124" s="225" t="s">
        <v>151</v>
      </c>
      <c r="AU124" s="225" t="s">
        <v>78</v>
      </c>
      <c r="AY124" s="19" t="s">
        <v>149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76</v>
      </c>
      <c r="BK124" s="226">
        <f>ROUND(I124*H124,2)</f>
        <v>0</v>
      </c>
      <c r="BL124" s="19" t="s">
        <v>156</v>
      </c>
      <c r="BM124" s="225" t="s">
        <v>2182</v>
      </c>
    </row>
    <row r="125" s="2" customFormat="1">
      <c r="A125" s="40"/>
      <c r="B125" s="41"/>
      <c r="C125" s="42"/>
      <c r="D125" s="227" t="s">
        <v>158</v>
      </c>
      <c r="E125" s="42"/>
      <c r="F125" s="228" t="s">
        <v>2183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78</v>
      </c>
    </row>
    <row r="126" s="2" customFormat="1">
      <c r="A126" s="40"/>
      <c r="B126" s="41"/>
      <c r="C126" s="42"/>
      <c r="D126" s="232" t="s">
        <v>164</v>
      </c>
      <c r="E126" s="42"/>
      <c r="F126" s="233" t="s">
        <v>2184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164</v>
      </c>
      <c r="AU126" s="19" t="s">
        <v>78</v>
      </c>
    </row>
    <row r="127" s="2" customFormat="1" ht="33" customHeight="1">
      <c r="A127" s="40"/>
      <c r="B127" s="41"/>
      <c r="C127" s="214" t="s">
        <v>185</v>
      </c>
      <c r="D127" s="214" t="s">
        <v>151</v>
      </c>
      <c r="E127" s="215" t="s">
        <v>2185</v>
      </c>
      <c r="F127" s="216" t="s">
        <v>2186</v>
      </c>
      <c r="G127" s="217" t="s">
        <v>181</v>
      </c>
      <c r="H127" s="218">
        <v>55.082999999999998</v>
      </c>
      <c r="I127" s="219"/>
      <c r="J127" s="220">
        <f>ROUND(I127*H127,2)</f>
        <v>0</v>
      </c>
      <c r="K127" s="216" t="s">
        <v>161</v>
      </c>
      <c r="L127" s="46"/>
      <c r="M127" s="221" t="s">
        <v>19</v>
      </c>
      <c r="N127" s="222" t="s">
        <v>40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156</v>
      </c>
      <c r="AT127" s="225" t="s">
        <v>151</v>
      </c>
      <c r="AU127" s="225" t="s">
        <v>78</v>
      </c>
      <c r="AY127" s="19" t="s">
        <v>149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76</v>
      </c>
      <c r="BK127" s="226">
        <f>ROUND(I127*H127,2)</f>
        <v>0</v>
      </c>
      <c r="BL127" s="19" t="s">
        <v>156</v>
      </c>
      <c r="BM127" s="225" t="s">
        <v>2187</v>
      </c>
    </row>
    <row r="128" s="2" customFormat="1">
      <c r="A128" s="40"/>
      <c r="B128" s="41"/>
      <c r="C128" s="42"/>
      <c r="D128" s="227" t="s">
        <v>158</v>
      </c>
      <c r="E128" s="42"/>
      <c r="F128" s="228" t="s">
        <v>2188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158</v>
      </c>
      <c r="AU128" s="19" t="s">
        <v>78</v>
      </c>
    </row>
    <row r="129" s="2" customFormat="1">
      <c r="A129" s="40"/>
      <c r="B129" s="41"/>
      <c r="C129" s="42"/>
      <c r="D129" s="232" t="s">
        <v>164</v>
      </c>
      <c r="E129" s="42"/>
      <c r="F129" s="233" t="s">
        <v>2189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164</v>
      </c>
      <c r="AU129" s="19" t="s">
        <v>78</v>
      </c>
    </row>
    <row r="130" s="2" customFormat="1" ht="37.8" customHeight="1">
      <c r="A130" s="40"/>
      <c r="B130" s="41"/>
      <c r="C130" s="214" t="s">
        <v>178</v>
      </c>
      <c r="D130" s="214" t="s">
        <v>151</v>
      </c>
      <c r="E130" s="215" t="s">
        <v>2190</v>
      </c>
      <c r="F130" s="216" t="s">
        <v>2191</v>
      </c>
      <c r="G130" s="217" t="s">
        <v>181</v>
      </c>
      <c r="H130" s="218">
        <v>6.5999999999999996</v>
      </c>
      <c r="I130" s="219"/>
      <c r="J130" s="220">
        <f>ROUND(I130*H130,2)</f>
        <v>0</v>
      </c>
      <c r="K130" s="216" t="s">
        <v>161</v>
      </c>
      <c r="L130" s="46"/>
      <c r="M130" s="221" t="s">
        <v>19</v>
      </c>
      <c r="N130" s="222" t="s">
        <v>40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156</v>
      </c>
      <c r="AT130" s="225" t="s">
        <v>151</v>
      </c>
      <c r="AU130" s="225" t="s">
        <v>78</v>
      </c>
      <c r="AY130" s="19" t="s">
        <v>149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76</v>
      </c>
      <c r="BK130" s="226">
        <f>ROUND(I130*H130,2)</f>
        <v>0</v>
      </c>
      <c r="BL130" s="19" t="s">
        <v>156</v>
      </c>
      <c r="BM130" s="225" t="s">
        <v>2192</v>
      </c>
    </row>
    <row r="131" s="2" customFormat="1">
      <c r="A131" s="40"/>
      <c r="B131" s="41"/>
      <c r="C131" s="42"/>
      <c r="D131" s="227" t="s">
        <v>158</v>
      </c>
      <c r="E131" s="42"/>
      <c r="F131" s="228" t="s">
        <v>2193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158</v>
      </c>
      <c r="AU131" s="19" t="s">
        <v>78</v>
      </c>
    </row>
    <row r="132" s="2" customFormat="1">
      <c r="A132" s="40"/>
      <c r="B132" s="41"/>
      <c r="C132" s="42"/>
      <c r="D132" s="232" t="s">
        <v>164</v>
      </c>
      <c r="E132" s="42"/>
      <c r="F132" s="233" t="s">
        <v>2194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164</v>
      </c>
      <c r="AU132" s="19" t="s">
        <v>78</v>
      </c>
    </row>
    <row r="133" s="2" customFormat="1" ht="44.25" customHeight="1">
      <c r="A133" s="40"/>
      <c r="B133" s="41"/>
      <c r="C133" s="214" t="s">
        <v>212</v>
      </c>
      <c r="D133" s="214" t="s">
        <v>151</v>
      </c>
      <c r="E133" s="215" t="s">
        <v>1085</v>
      </c>
      <c r="F133" s="216" t="s">
        <v>2195</v>
      </c>
      <c r="G133" s="217" t="s">
        <v>181</v>
      </c>
      <c r="H133" s="218">
        <v>1.2689999999999999</v>
      </c>
      <c r="I133" s="219"/>
      <c r="J133" s="220">
        <f>ROUND(I133*H133,2)</f>
        <v>0</v>
      </c>
      <c r="K133" s="216" t="s">
        <v>161</v>
      </c>
      <c r="L133" s="46"/>
      <c r="M133" s="221" t="s">
        <v>19</v>
      </c>
      <c r="N133" s="222" t="s">
        <v>40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156</v>
      </c>
      <c r="AT133" s="225" t="s">
        <v>151</v>
      </c>
      <c r="AU133" s="225" t="s">
        <v>78</v>
      </c>
      <c r="AY133" s="19" t="s">
        <v>149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76</v>
      </c>
      <c r="BK133" s="226">
        <f>ROUND(I133*H133,2)</f>
        <v>0</v>
      </c>
      <c r="BL133" s="19" t="s">
        <v>156</v>
      </c>
      <c r="BM133" s="225" t="s">
        <v>2196</v>
      </c>
    </row>
    <row r="134" s="2" customFormat="1">
      <c r="A134" s="40"/>
      <c r="B134" s="41"/>
      <c r="C134" s="42"/>
      <c r="D134" s="227" t="s">
        <v>158</v>
      </c>
      <c r="E134" s="42"/>
      <c r="F134" s="228" t="s">
        <v>1088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78</v>
      </c>
    </row>
    <row r="135" s="2" customFormat="1">
      <c r="A135" s="40"/>
      <c r="B135" s="41"/>
      <c r="C135" s="42"/>
      <c r="D135" s="232" t="s">
        <v>164</v>
      </c>
      <c r="E135" s="42"/>
      <c r="F135" s="233" t="s">
        <v>2197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164</v>
      </c>
      <c r="AU135" s="19" t="s">
        <v>78</v>
      </c>
    </row>
    <row r="136" s="12" customFormat="1" ht="22.8" customHeight="1">
      <c r="A136" s="12"/>
      <c r="B136" s="198"/>
      <c r="C136" s="199"/>
      <c r="D136" s="200" t="s">
        <v>68</v>
      </c>
      <c r="E136" s="212" t="s">
        <v>378</v>
      </c>
      <c r="F136" s="212" t="s">
        <v>379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SUM(P137:P139)</f>
        <v>0</v>
      </c>
      <c r="Q136" s="206"/>
      <c r="R136" s="207">
        <f>SUM(R137:R139)</f>
        <v>0</v>
      </c>
      <c r="S136" s="206"/>
      <c r="T136" s="208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76</v>
      </c>
      <c r="AT136" s="210" t="s">
        <v>68</v>
      </c>
      <c r="AU136" s="210" t="s">
        <v>76</v>
      </c>
      <c r="AY136" s="209" t="s">
        <v>149</v>
      </c>
      <c r="BK136" s="211">
        <f>SUM(BK137:BK139)</f>
        <v>0</v>
      </c>
    </row>
    <row r="137" s="2" customFormat="1" ht="16.5" customHeight="1">
      <c r="A137" s="40"/>
      <c r="B137" s="41"/>
      <c r="C137" s="214" t="s">
        <v>218</v>
      </c>
      <c r="D137" s="214" t="s">
        <v>151</v>
      </c>
      <c r="E137" s="215" t="s">
        <v>2198</v>
      </c>
      <c r="F137" s="216" t="s">
        <v>2199</v>
      </c>
      <c r="G137" s="217" t="s">
        <v>181</v>
      </c>
      <c r="H137" s="218">
        <v>6.9249999999999998</v>
      </c>
      <c r="I137" s="219"/>
      <c r="J137" s="220">
        <f>ROUND(I137*H137,2)</f>
        <v>0</v>
      </c>
      <c r="K137" s="216" t="s">
        <v>161</v>
      </c>
      <c r="L137" s="46"/>
      <c r="M137" s="221" t="s">
        <v>19</v>
      </c>
      <c r="N137" s="222" t="s">
        <v>40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156</v>
      </c>
      <c r="AT137" s="225" t="s">
        <v>151</v>
      </c>
      <c r="AU137" s="225" t="s">
        <v>78</v>
      </c>
      <c r="AY137" s="19" t="s">
        <v>149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76</v>
      </c>
      <c r="BK137" s="226">
        <f>ROUND(I137*H137,2)</f>
        <v>0</v>
      </c>
      <c r="BL137" s="19" t="s">
        <v>156</v>
      </c>
      <c r="BM137" s="225" t="s">
        <v>2200</v>
      </c>
    </row>
    <row r="138" s="2" customFormat="1">
      <c r="A138" s="40"/>
      <c r="B138" s="41"/>
      <c r="C138" s="42"/>
      <c r="D138" s="227" t="s">
        <v>158</v>
      </c>
      <c r="E138" s="42"/>
      <c r="F138" s="228" t="s">
        <v>2201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78</v>
      </c>
    </row>
    <row r="139" s="2" customFormat="1">
      <c r="A139" s="40"/>
      <c r="B139" s="41"/>
      <c r="C139" s="42"/>
      <c r="D139" s="232" t="s">
        <v>164</v>
      </c>
      <c r="E139" s="42"/>
      <c r="F139" s="233" t="s">
        <v>2202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164</v>
      </c>
      <c r="AU139" s="19" t="s">
        <v>78</v>
      </c>
    </row>
    <row r="140" s="12" customFormat="1" ht="25.92" customHeight="1">
      <c r="A140" s="12"/>
      <c r="B140" s="198"/>
      <c r="C140" s="199"/>
      <c r="D140" s="200" t="s">
        <v>68</v>
      </c>
      <c r="E140" s="201" t="s">
        <v>392</v>
      </c>
      <c r="F140" s="201" t="s">
        <v>393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P141+P178+P257+P335+P339+P349</f>
        <v>0</v>
      </c>
      <c r="Q140" s="206"/>
      <c r="R140" s="207">
        <f>R141+R178+R257+R335+R339+R349</f>
        <v>0.36152999999999996</v>
      </c>
      <c r="S140" s="206"/>
      <c r="T140" s="208">
        <f>T141+T178+T257+T335+T339+T349</f>
        <v>0.31920000000000004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78</v>
      </c>
      <c r="AT140" s="210" t="s">
        <v>68</v>
      </c>
      <c r="AU140" s="210" t="s">
        <v>69</v>
      </c>
      <c r="AY140" s="209" t="s">
        <v>149</v>
      </c>
      <c r="BK140" s="211">
        <f>BK141+BK178+BK257+BK335+BK339+BK349</f>
        <v>0</v>
      </c>
    </row>
    <row r="141" s="12" customFormat="1" ht="22.8" customHeight="1">
      <c r="A141" s="12"/>
      <c r="B141" s="198"/>
      <c r="C141" s="199"/>
      <c r="D141" s="200" t="s">
        <v>68</v>
      </c>
      <c r="E141" s="212" t="s">
        <v>394</v>
      </c>
      <c r="F141" s="212" t="s">
        <v>395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SUM(P142:P177)</f>
        <v>0</v>
      </c>
      <c r="Q141" s="206"/>
      <c r="R141" s="207">
        <f>SUM(R142:R177)</f>
        <v>0.033520000000000001</v>
      </c>
      <c r="S141" s="206"/>
      <c r="T141" s="208">
        <f>SUM(T142:T177)</f>
        <v>0.18390000000000001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78</v>
      </c>
      <c r="AT141" s="210" t="s">
        <v>68</v>
      </c>
      <c r="AU141" s="210" t="s">
        <v>76</v>
      </c>
      <c r="AY141" s="209" t="s">
        <v>149</v>
      </c>
      <c r="BK141" s="211">
        <f>SUM(BK142:BK177)</f>
        <v>0</v>
      </c>
    </row>
    <row r="142" s="2" customFormat="1" ht="16.5" customHeight="1">
      <c r="A142" s="40"/>
      <c r="B142" s="41"/>
      <c r="C142" s="214" t="s">
        <v>269</v>
      </c>
      <c r="D142" s="214" t="s">
        <v>151</v>
      </c>
      <c r="E142" s="215" t="s">
        <v>2203</v>
      </c>
      <c r="F142" s="216" t="s">
        <v>2204</v>
      </c>
      <c r="G142" s="217" t="s">
        <v>228</v>
      </c>
      <c r="H142" s="218">
        <v>6</v>
      </c>
      <c r="I142" s="219"/>
      <c r="J142" s="220">
        <f>ROUND(I142*H142,2)</f>
        <v>0</v>
      </c>
      <c r="K142" s="216" t="s">
        <v>161</v>
      </c>
      <c r="L142" s="46"/>
      <c r="M142" s="221" t="s">
        <v>19</v>
      </c>
      <c r="N142" s="222" t="s">
        <v>40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0.03065</v>
      </c>
      <c r="T142" s="224">
        <f>S142*H142</f>
        <v>0.18390000000000001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286</v>
      </c>
      <c r="AT142" s="225" t="s">
        <v>151</v>
      </c>
      <c r="AU142" s="225" t="s">
        <v>78</v>
      </c>
      <c r="AY142" s="19" t="s">
        <v>149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76</v>
      </c>
      <c r="BK142" s="226">
        <f>ROUND(I142*H142,2)</f>
        <v>0</v>
      </c>
      <c r="BL142" s="19" t="s">
        <v>286</v>
      </c>
      <c r="BM142" s="225" t="s">
        <v>2205</v>
      </c>
    </row>
    <row r="143" s="2" customFormat="1">
      <c r="A143" s="40"/>
      <c r="B143" s="41"/>
      <c r="C143" s="42"/>
      <c r="D143" s="227" t="s">
        <v>158</v>
      </c>
      <c r="E143" s="42"/>
      <c r="F143" s="228" t="s">
        <v>2206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78</v>
      </c>
    </row>
    <row r="144" s="2" customFormat="1">
      <c r="A144" s="40"/>
      <c r="B144" s="41"/>
      <c r="C144" s="42"/>
      <c r="D144" s="232" t="s">
        <v>164</v>
      </c>
      <c r="E144" s="42"/>
      <c r="F144" s="233" t="s">
        <v>2207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164</v>
      </c>
      <c r="AU144" s="19" t="s">
        <v>78</v>
      </c>
    </row>
    <row r="145" s="2" customFormat="1" ht="16.5" customHeight="1">
      <c r="A145" s="40"/>
      <c r="B145" s="41"/>
      <c r="C145" s="214" t="s">
        <v>275</v>
      </c>
      <c r="D145" s="214" t="s">
        <v>151</v>
      </c>
      <c r="E145" s="215" t="s">
        <v>2208</v>
      </c>
      <c r="F145" s="216" t="s">
        <v>2209</v>
      </c>
      <c r="G145" s="217" t="s">
        <v>228</v>
      </c>
      <c r="H145" s="218">
        <v>12</v>
      </c>
      <c r="I145" s="219"/>
      <c r="J145" s="220">
        <f>ROUND(I145*H145,2)</f>
        <v>0</v>
      </c>
      <c r="K145" s="216" t="s">
        <v>161</v>
      </c>
      <c r="L145" s="46"/>
      <c r="M145" s="221" t="s">
        <v>19</v>
      </c>
      <c r="N145" s="222" t="s">
        <v>40</v>
      </c>
      <c r="O145" s="86"/>
      <c r="P145" s="223">
        <f>O145*H145</f>
        <v>0</v>
      </c>
      <c r="Q145" s="223">
        <v>0.0020100000000000001</v>
      </c>
      <c r="R145" s="223">
        <f>Q145*H145</f>
        <v>0.024120000000000003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286</v>
      </c>
      <c r="AT145" s="225" t="s">
        <v>151</v>
      </c>
      <c r="AU145" s="225" t="s">
        <v>78</v>
      </c>
      <c r="AY145" s="19" t="s">
        <v>149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76</v>
      </c>
      <c r="BK145" s="226">
        <f>ROUND(I145*H145,2)</f>
        <v>0</v>
      </c>
      <c r="BL145" s="19" t="s">
        <v>286</v>
      </c>
      <c r="BM145" s="225" t="s">
        <v>2210</v>
      </c>
    </row>
    <row r="146" s="2" customFormat="1">
      <c r="A146" s="40"/>
      <c r="B146" s="41"/>
      <c r="C146" s="42"/>
      <c r="D146" s="227" t="s">
        <v>158</v>
      </c>
      <c r="E146" s="42"/>
      <c r="F146" s="228" t="s">
        <v>2211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158</v>
      </c>
      <c r="AU146" s="19" t="s">
        <v>78</v>
      </c>
    </row>
    <row r="147" s="2" customFormat="1">
      <c r="A147" s="40"/>
      <c r="B147" s="41"/>
      <c r="C147" s="42"/>
      <c r="D147" s="232" t="s">
        <v>164</v>
      </c>
      <c r="E147" s="42"/>
      <c r="F147" s="233" t="s">
        <v>2212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164</v>
      </c>
      <c r="AU147" s="19" t="s">
        <v>78</v>
      </c>
    </row>
    <row r="148" s="2" customFormat="1" ht="16.5" customHeight="1">
      <c r="A148" s="40"/>
      <c r="B148" s="41"/>
      <c r="C148" s="214" t="s">
        <v>8</v>
      </c>
      <c r="D148" s="214" t="s">
        <v>151</v>
      </c>
      <c r="E148" s="215" t="s">
        <v>2213</v>
      </c>
      <c r="F148" s="216" t="s">
        <v>2214</v>
      </c>
      <c r="G148" s="217" t="s">
        <v>228</v>
      </c>
      <c r="H148" s="218">
        <v>7</v>
      </c>
      <c r="I148" s="219"/>
      <c r="J148" s="220">
        <f>ROUND(I148*H148,2)</f>
        <v>0</v>
      </c>
      <c r="K148" s="216" t="s">
        <v>161</v>
      </c>
      <c r="L148" s="46"/>
      <c r="M148" s="221" t="s">
        <v>19</v>
      </c>
      <c r="N148" s="222" t="s">
        <v>40</v>
      </c>
      <c r="O148" s="86"/>
      <c r="P148" s="223">
        <f>O148*H148</f>
        <v>0</v>
      </c>
      <c r="Q148" s="223">
        <v>0.00040999999999999999</v>
      </c>
      <c r="R148" s="223">
        <f>Q148*H148</f>
        <v>0.0028700000000000002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286</v>
      </c>
      <c r="AT148" s="225" t="s">
        <v>151</v>
      </c>
      <c r="AU148" s="225" t="s">
        <v>78</v>
      </c>
      <c r="AY148" s="19" t="s">
        <v>149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76</v>
      </c>
      <c r="BK148" s="226">
        <f>ROUND(I148*H148,2)</f>
        <v>0</v>
      </c>
      <c r="BL148" s="19" t="s">
        <v>286</v>
      </c>
      <c r="BM148" s="225" t="s">
        <v>2215</v>
      </c>
    </row>
    <row r="149" s="2" customFormat="1">
      <c r="A149" s="40"/>
      <c r="B149" s="41"/>
      <c r="C149" s="42"/>
      <c r="D149" s="227" t="s">
        <v>158</v>
      </c>
      <c r="E149" s="42"/>
      <c r="F149" s="228" t="s">
        <v>2216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158</v>
      </c>
      <c r="AU149" s="19" t="s">
        <v>78</v>
      </c>
    </row>
    <row r="150" s="2" customFormat="1">
      <c r="A150" s="40"/>
      <c r="B150" s="41"/>
      <c r="C150" s="42"/>
      <c r="D150" s="232" t="s">
        <v>164</v>
      </c>
      <c r="E150" s="42"/>
      <c r="F150" s="233" t="s">
        <v>2217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164</v>
      </c>
      <c r="AU150" s="19" t="s">
        <v>78</v>
      </c>
    </row>
    <row r="151" s="2" customFormat="1" ht="16.5" customHeight="1">
      <c r="A151" s="40"/>
      <c r="B151" s="41"/>
      <c r="C151" s="214" t="s">
        <v>286</v>
      </c>
      <c r="D151" s="214" t="s">
        <v>151</v>
      </c>
      <c r="E151" s="215" t="s">
        <v>2218</v>
      </c>
      <c r="F151" s="216" t="s">
        <v>2219</v>
      </c>
      <c r="G151" s="217" t="s">
        <v>228</v>
      </c>
      <c r="H151" s="218">
        <v>13</v>
      </c>
      <c r="I151" s="219"/>
      <c r="J151" s="220">
        <f>ROUND(I151*H151,2)</f>
        <v>0</v>
      </c>
      <c r="K151" s="216" t="s">
        <v>161</v>
      </c>
      <c r="L151" s="46"/>
      <c r="M151" s="221" t="s">
        <v>19</v>
      </c>
      <c r="N151" s="222" t="s">
        <v>40</v>
      </c>
      <c r="O151" s="86"/>
      <c r="P151" s="223">
        <f>O151*H151</f>
        <v>0</v>
      </c>
      <c r="Q151" s="223">
        <v>0.00048000000000000001</v>
      </c>
      <c r="R151" s="223">
        <f>Q151*H151</f>
        <v>0.0062399999999999999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286</v>
      </c>
      <c r="AT151" s="225" t="s">
        <v>151</v>
      </c>
      <c r="AU151" s="225" t="s">
        <v>78</v>
      </c>
      <c r="AY151" s="19" t="s">
        <v>149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76</v>
      </c>
      <c r="BK151" s="226">
        <f>ROUND(I151*H151,2)</f>
        <v>0</v>
      </c>
      <c r="BL151" s="19" t="s">
        <v>286</v>
      </c>
      <c r="BM151" s="225" t="s">
        <v>2220</v>
      </c>
    </row>
    <row r="152" s="2" customFormat="1">
      <c r="A152" s="40"/>
      <c r="B152" s="41"/>
      <c r="C152" s="42"/>
      <c r="D152" s="227" t="s">
        <v>158</v>
      </c>
      <c r="E152" s="42"/>
      <c r="F152" s="228" t="s">
        <v>2221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78</v>
      </c>
    </row>
    <row r="153" s="2" customFormat="1">
      <c r="A153" s="40"/>
      <c r="B153" s="41"/>
      <c r="C153" s="42"/>
      <c r="D153" s="232" t="s">
        <v>164</v>
      </c>
      <c r="E153" s="42"/>
      <c r="F153" s="233" t="s">
        <v>2222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164</v>
      </c>
      <c r="AU153" s="19" t="s">
        <v>78</v>
      </c>
    </row>
    <row r="154" s="2" customFormat="1" ht="16.5" customHeight="1">
      <c r="A154" s="40"/>
      <c r="B154" s="41"/>
      <c r="C154" s="214" t="s">
        <v>292</v>
      </c>
      <c r="D154" s="214" t="s">
        <v>151</v>
      </c>
      <c r="E154" s="215" t="s">
        <v>2223</v>
      </c>
      <c r="F154" s="216" t="s">
        <v>2224</v>
      </c>
      <c r="G154" s="217" t="s">
        <v>238</v>
      </c>
      <c r="H154" s="218">
        <v>2</v>
      </c>
      <c r="I154" s="219"/>
      <c r="J154" s="220">
        <f>ROUND(I154*H154,2)</f>
        <v>0</v>
      </c>
      <c r="K154" s="216" t="s">
        <v>161</v>
      </c>
      <c r="L154" s="46"/>
      <c r="M154" s="221" t="s">
        <v>19</v>
      </c>
      <c r="N154" s="222" t="s">
        <v>40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286</v>
      </c>
      <c r="AT154" s="225" t="s">
        <v>151</v>
      </c>
      <c r="AU154" s="225" t="s">
        <v>78</v>
      </c>
      <c r="AY154" s="19" t="s">
        <v>149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76</v>
      </c>
      <c r="BK154" s="226">
        <f>ROUND(I154*H154,2)</f>
        <v>0</v>
      </c>
      <c r="BL154" s="19" t="s">
        <v>286</v>
      </c>
      <c r="BM154" s="225" t="s">
        <v>2225</v>
      </c>
    </row>
    <row r="155" s="2" customFormat="1">
      <c r="A155" s="40"/>
      <c r="B155" s="41"/>
      <c r="C155" s="42"/>
      <c r="D155" s="227" t="s">
        <v>158</v>
      </c>
      <c r="E155" s="42"/>
      <c r="F155" s="228" t="s">
        <v>2226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78</v>
      </c>
    </row>
    <row r="156" s="2" customFormat="1">
      <c r="A156" s="40"/>
      <c r="B156" s="41"/>
      <c r="C156" s="42"/>
      <c r="D156" s="232" t="s">
        <v>164</v>
      </c>
      <c r="E156" s="42"/>
      <c r="F156" s="233" t="s">
        <v>2227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164</v>
      </c>
      <c r="AU156" s="19" t="s">
        <v>78</v>
      </c>
    </row>
    <row r="157" s="2" customFormat="1" ht="16.5" customHeight="1">
      <c r="A157" s="40"/>
      <c r="B157" s="41"/>
      <c r="C157" s="214" t="s">
        <v>298</v>
      </c>
      <c r="D157" s="214" t="s">
        <v>151</v>
      </c>
      <c r="E157" s="215" t="s">
        <v>2228</v>
      </c>
      <c r="F157" s="216" t="s">
        <v>2229</v>
      </c>
      <c r="G157" s="217" t="s">
        <v>238</v>
      </c>
      <c r="H157" s="218">
        <v>2</v>
      </c>
      <c r="I157" s="219"/>
      <c r="J157" s="220">
        <f>ROUND(I157*H157,2)</f>
        <v>0</v>
      </c>
      <c r="K157" s="216" t="s">
        <v>161</v>
      </c>
      <c r="L157" s="46"/>
      <c r="M157" s="221" t="s">
        <v>19</v>
      </c>
      <c r="N157" s="222" t="s">
        <v>40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286</v>
      </c>
      <c r="AT157" s="225" t="s">
        <v>151</v>
      </c>
      <c r="AU157" s="225" t="s">
        <v>78</v>
      </c>
      <c r="AY157" s="19" t="s">
        <v>149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76</v>
      </c>
      <c r="BK157" s="226">
        <f>ROUND(I157*H157,2)</f>
        <v>0</v>
      </c>
      <c r="BL157" s="19" t="s">
        <v>286</v>
      </c>
      <c r="BM157" s="225" t="s">
        <v>2230</v>
      </c>
    </row>
    <row r="158" s="2" customFormat="1">
      <c r="A158" s="40"/>
      <c r="B158" s="41"/>
      <c r="C158" s="42"/>
      <c r="D158" s="227" t="s">
        <v>158</v>
      </c>
      <c r="E158" s="42"/>
      <c r="F158" s="228" t="s">
        <v>2231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158</v>
      </c>
      <c r="AU158" s="19" t="s">
        <v>78</v>
      </c>
    </row>
    <row r="159" s="2" customFormat="1">
      <c r="A159" s="40"/>
      <c r="B159" s="41"/>
      <c r="C159" s="42"/>
      <c r="D159" s="232" t="s">
        <v>164</v>
      </c>
      <c r="E159" s="42"/>
      <c r="F159" s="233" t="s">
        <v>2232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164</v>
      </c>
      <c r="AU159" s="19" t="s">
        <v>78</v>
      </c>
    </row>
    <row r="160" s="2" customFormat="1" ht="21.75" customHeight="1">
      <c r="A160" s="40"/>
      <c r="B160" s="41"/>
      <c r="C160" s="214" t="s">
        <v>304</v>
      </c>
      <c r="D160" s="214" t="s">
        <v>151</v>
      </c>
      <c r="E160" s="215" t="s">
        <v>2233</v>
      </c>
      <c r="F160" s="216" t="s">
        <v>2234</v>
      </c>
      <c r="G160" s="217" t="s">
        <v>238</v>
      </c>
      <c r="H160" s="218">
        <v>2</v>
      </c>
      <c r="I160" s="219"/>
      <c r="J160" s="220">
        <f>ROUND(I160*H160,2)</f>
        <v>0</v>
      </c>
      <c r="K160" s="216" t="s">
        <v>161</v>
      </c>
      <c r="L160" s="46"/>
      <c r="M160" s="221" t="s">
        <v>19</v>
      </c>
      <c r="N160" s="222" t="s">
        <v>40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286</v>
      </c>
      <c r="AT160" s="225" t="s">
        <v>151</v>
      </c>
      <c r="AU160" s="225" t="s">
        <v>78</v>
      </c>
      <c r="AY160" s="19" t="s">
        <v>149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76</v>
      </c>
      <c r="BK160" s="226">
        <f>ROUND(I160*H160,2)</f>
        <v>0</v>
      </c>
      <c r="BL160" s="19" t="s">
        <v>286</v>
      </c>
      <c r="BM160" s="225" t="s">
        <v>2235</v>
      </c>
    </row>
    <row r="161" s="2" customFormat="1">
      <c r="A161" s="40"/>
      <c r="B161" s="41"/>
      <c r="C161" s="42"/>
      <c r="D161" s="227" t="s">
        <v>158</v>
      </c>
      <c r="E161" s="42"/>
      <c r="F161" s="228" t="s">
        <v>2236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158</v>
      </c>
      <c r="AU161" s="19" t="s">
        <v>78</v>
      </c>
    </row>
    <row r="162" s="2" customFormat="1">
      <c r="A162" s="40"/>
      <c r="B162" s="41"/>
      <c r="C162" s="42"/>
      <c r="D162" s="232" t="s">
        <v>164</v>
      </c>
      <c r="E162" s="42"/>
      <c r="F162" s="233" t="s">
        <v>2237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164</v>
      </c>
      <c r="AU162" s="19" t="s">
        <v>78</v>
      </c>
    </row>
    <row r="163" s="2" customFormat="1" ht="16.5" customHeight="1">
      <c r="A163" s="40"/>
      <c r="B163" s="41"/>
      <c r="C163" s="214" t="s">
        <v>225</v>
      </c>
      <c r="D163" s="214" t="s">
        <v>151</v>
      </c>
      <c r="E163" s="215" t="s">
        <v>2238</v>
      </c>
      <c r="F163" s="216" t="s">
        <v>2239</v>
      </c>
      <c r="G163" s="217" t="s">
        <v>238</v>
      </c>
      <c r="H163" s="218">
        <v>1</v>
      </c>
      <c r="I163" s="219"/>
      <c r="J163" s="220">
        <f>ROUND(I163*H163,2)</f>
        <v>0</v>
      </c>
      <c r="K163" s="216" t="s">
        <v>161</v>
      </c>
      <c r="L163" s="46"/>
      <c r="M163" s="221" t="s">
        <v>19</v>
      </c>
      <c r="N163" s="222" t="s">
        <v>40</v>
      </c>
      <c r="O163" s="86"/>
      <c r="P163" s="223">
        <f>O163*H163</f>
        <v>0</v>
      </c>
      <c r="Q163" s="223">
        <v>0.00029</v>
      </c>
      <c r="R163" s="223">
        <f>Q163*H163</f>
        <v>0.00029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286</v>
      </c>
      <c r="AT163" s="225" t="s">
        <v>151</v>
      </c>
      <c r="AU163" s="225" t="s">
        <v>78</v>
      </c>
      <c r="AY163" s="19" t="s">
        <v>149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76</v>
      </c>
      <c r="BK163" s="226">
        <f>ROUND(I163*H163,2)</f>
        <v>0</v>
      </c>
      <c r="BL163" s="19" t="s">
        <v>286</v>
      </c>
      <c r="BM163" s="225" t="s">
        <v>2240</v>
      </c>
    </row>
    <row r="164" s="2" customFormat="1">
      <c r="A164" s="40"/>
      <c r="B164" s="41"/>
      <c r="C164" s="42"/>
      <c r="D164" s="227" t="s">
        <v>158</v>
      </c>
      <c r="E164" s="42"/>
      <c r="F164" s="228" t="s">
        <v>2241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158</v>
      </c>
      <c r="AU164" s="19" t="s">
        <v>78</v>
      </c>
    </row>
    <row r="165" s="2" customFormat="1">
      <c r="A165" s="40"/>
      <c r="B165" s="41"/>
      <c r="C165" s="42"/>
      <c r="D165" s="232" t="s">
        <v>164</v>
      </c>
      <c r="E165" s="42"/>
      <c r="F165" s="233" t="s">
        <v>2242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164</v>
      </c>
      <c r="AU165" s="19" t="s">
        <v>78</v>
      </c>
    </row>
    <row r="166" s="2" customFormat="1" ht="21.75" customHeight="1">
      <c r="A166" s="40"/>
      <c r="B166" s="41"/>
      <c r="C166" s="214" t="s">
        <v>7</v>
      </c>
      <c r="D166" s="214" t="s">
        <v>151</v>
      </c>
      <c r="E166" s="215" t="s">
        <v>2243</v>
      </c>
      <c r="F166" s="216" t="s">
        <v>2244</v>
      </c>
      <c r="G166" s="217" t="s">
        <v>228</v>
      </c>
      <c r="H166" s="218">
        <v>32</v>
      </c>
      <c r="I166" s="219"/>
      <c r="J166" s="220">
        <f>ROUND(I166*H166,2)</f>
        <v>0</v>
      </c>
      <c r="K166" s="216" t="s">
        <v>161</v>
      </c>
      <c r="L166" s="46"/>
      <c r="M166" s="221" t="s">
        <v>19</v>
      </c>
      <c r="N166" s="222" t="s">
        <v>40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286</v>
      </c>
      <c r="AT166" s="225" t="s">
        <v>151</v>
      </c>
      <c r="AU166" s="225" t="s">
        <v>78</v>
      </c>
      <c r="AY166" s="19" t="s">
        <v>149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76</v>
      </c>
      <c r="BK166" s="226">
        <f>ROUND(I166*H166,2)</f>
        <v>0</v>
      </c>
      <c r="BL166" s="19" t="s">
        <v>286</v>
      </c>
      <c r="BM166" s="225" t="s">
        <v>2245</v>
      </c>
    </row>
    <row r="167" s="2" customFormat="1">
      <c r="A167" s="40"/>
      <c r="B167" s="41"/>
      <c r="C167" s="42"/>
      <c r="D167" s="227" t="s">
        <v>158</v>
      </c>
      <c r="E167" s="42"/>
      <c r="F167" s="228" t="s">
        <v>2246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158</v>
      </c>
      <c r="AU167" s="19" t="s">
        <v>78</v>
      </c>
    </row>
    <row r="168" s="2" customFormat="1">
      <c r="A168" s="40"/>
      <c r="B168" s="41"/>
      <c r="C168" s="42"/>
      <c r="D168" s="232" t="s">
        <v>164</v>
      </c>
      <c r="E168" s="42"/>
      <c r="F168" s="233" t="s">
        <v>2247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164</v>
      </c>
      <c r="AU168" s="19" t="s">
        <v>78</v>
      </c>
    </row>
    <row r="169" s="2" customFormat="1" ht="24.15" customHeight="1">
      <c r="A169" s="40"/>
      <c r="B169" s="41"/>
      <c r="C169" s="214" t="s">
        <v>235</v>
      </c>
      <c r="D169" s="214" t="s">
        <v>151</v>
      </c>
      <c r="E169" s="215" t="s">
        <v>2248</v>
      </c>
      <c r="F169" s="216" t="s">
        <v>2249</v>
      </c>
      <c r="G169" s="217" t="s">
        <v>181</v>
      </c>
      <c r="H169" s="218">
        <v>0.184</v>
      </c>
      <c r="I169" s="219"/>
      <c r="J169" s="220">
        <f>ROUND(I169*H169,2)</f>
        <v>0</v>
      </c>
      <c r="K169" s="216" t="s">
        <v>1045</v>
      </c>
      <c r="L169" s="46"/>
      <c r="M169" s="221" t="s">
        <v>19</v>
      </c>
      <c r="N169" s="222" t="s">
        <v>40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286</v>
      </c>
      <c r="AT169" s="225" t="s">
        <v>151</v>
      </c>
      <c r="AU169" s="225" t="s">
        <v>78</v>
      </c>
      <c r="AY169" s="19" t="s">
        <v>149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76</v>
      </c>
      <c r="BK169" s="226">
        <f>ROUND(I169*H169,2)</f>
        <v>0</v>
      </c>
      <c r="BL169" s="19" t="s">
        <v>286</v>
      </c>
      <c r="BM169" s="225" t="s">
        <v>2250</v>
      </c>
    </row>
    <row r="170" s="2" customFormat="1">
      <c r="A170" s="40"/>
      <c r="B170" s="41"/>
      <c r="C170" s="42"/>
      <c r="D170" s="227" t="s">
        <v>158</v>
      </c>
      <c r="E170" s="42"/>
      <c r="F170" s="228" t="s">
        <v>2251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158</v>
      </c>
      <c r="AU170" s="19" t="s">
        <v>78</v>
      </c>
    </row>
    <row r="171" s="2" customFormat="1">
      <c r="A171" s="40"/>
      <c r="B171" s="41"/>
      <c r="C171" s="42"/>
      <c r="D171" s="232" t="s">
        <v>164</v>
      </c>
      <c r="E171" s="42"/>
      <c r="F171" s="233" t="s">
        <v>2252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164</v>
      </c>
      <c r="AU171" s="19" t="s">
        <v>78</v>
      </c>
    </row>
    <row r="172" s="2" customFormat="1" ht="24.15" customHeight="1">
      <c r="A172" s="40"/>
      <c r="B172" s="41"/>
      <c r="C172" s="214" t="s">
        <v>242</v>
      </c>
      <c r="D172" s="214" t="s">
        <v>151</v>
      </c>
      <c r="E172" s="215" t="s">
        <v>2253</v>
      </c>
      <c r="F172" s="216" t="s">
        <v>2254</v>
      </c>
      <c r="G172" s="217" t="s">
        <v>181</v>
      </c>
      <c r="H172" s="218">
        <v>0.034000000000000002</v>
      </c>
      <c r="I172" s="219"/>
      <c r="J172" s="220">
        <f>ROUND(I172*H172,2)</f>
        <v>0</v>
      </c>
      <c r="K172" s="216" t="s">
        <v>161</v>
      </c>
      <c r="L172" s="46"/>
      <c r="M172" s="221" t="s">
        <v>19</v>
      </c>
      <c r="N172" s="222" t="s">
        <v>40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286</v>
      </c>
      <c r="AT172" s="225" t="s">
        <v>151</v>
      </c>
      <c r="AU172" s="225" t="s">
        <v>78</v>
      </c>
      <c r="AY172" s="19" t="s">
        <v>149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76</v>
      </c>
      <c r="BK172" s="226">
        <f>ROUND(I172*H172,2)</f>
        <v>0</v>
      </c>
      <c r="BL172" s="19" t="s">
        <v>286</v>
      </c>
      <c r="BM172" s="225" t="s">
        <v>2255</v>
      </c>
    </row>
    <row r="173" s="2" customFormat="1">
      <c r="A173" s="40"/>
      <c r="B173" s="41"/>
      <c r="C173" s="42"/>
      <c r="D173" s="227" t="s">
        <v>158</v>
      </c>
      <c r="E173" s="42"/>
      <c r="F173" s="228" t="s">
        <v>2256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78</v>
      </c>
    </row>
    <row r="174" s="2" customFormat="1">
      <c r="A174" s="40"/>
      <c r="B174" s="41"/>
      <c r="C174" s="42"/>
      <c r="D174" s="232" t="s">
        <v>164</v>
      </c>
      <c r="E174" s="42"/>
      <c r="F174" s="233" t="s">
        <v>2257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164</v>
      </c>
      <c r="AU174" s="19" t="s">
        <v>78</v>
      </c>
    </row>
    <row r="175" s="2" customFormat="1" ht="24.15" customHeight="1">
      <c r="A175" s="40"/>
      <c r="B175" s="41"/>
      <c r="C175" s="214" t="s">
        <v>246</v>
      </c>
      <c r="D175" s="214" t="s">
        <v>151</v>
      </c>
      <c r="E175" s="215" t="s">
        <v>2258</v>
      </c>
      <c r="F175" s="216" t="s">
        <v>2259</v>
      </c>
      <c r="G175" s="217" t="s">
        <v>181</v>
      </c>
      <c r="H175" s="218">
        <v>0.034000000000000002</v>
      </c>
      <c r="I175" s="219"/>
      <c r="J175" s="220">
        <f>ROUND(I175*H175,2)</f>
        <v>0</v>
      </c>
      <c r="K175" s="216" t="s">
        <v>161</v>
      </c>
      <c r="L175" s="46"/>
      <c r="M175" s="221" t="s">
        <v>19</v>
      </c>
      <c r="N175" s="222" t="s">
        <v>40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286</v>
      </c>
      <c r="AT175" s="225" t="s">
        <v>151</v>
      </c>
      <c r="AU175" s="225" t="s">
        <v>78</v>
      </c>
      <c r="AY175" s="19" t="s">
        <v>149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76</v>
      </c>
      <c r="BK175" s="226">
        <f>ROUND(I175*H175,2)</f>
        <v>0</v>
      </c>
      <c r="BL175" s="19" t="s">
        <v>286</v>
      </c>
      <c r="BM175" s="225" t="s">
        <v>2260</v>
      </c>
    </row>
    <row r="176" s="2" customFormat="1">
      <c r="A176" s="40"/>
      <c r="B176" s="41"/>
      <c r="C176" s="42"/>
      <c r="D176" s="227" t="s">
        <v>158</v>
      </c>
      <c r="E176" s="42"/>
      <c r="F176" s="228" t="s">
        <v>2261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158</v>
      </c>
      <c r="AU176" s="19" t="s">
        <v>78</v>
      </c>
    </row>
    <row r="177" s="2" customFormat="1">
      <c r="A177" s="40"/>
      <c r="B177" s="41"/>
      <c r="C177" s="42"/>
      <c r="D177" s="232" t="s">
        <v>164</v>
      </c>
      <c r="E177" s="42"/>
      <c r="F177" s="233" t="s">
        <v>2262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164</v>
      </c>
      <c r="AU177" s="19" t="s">
        <v>78</v>
      </c>
    </row>
    <row r="178" s="12" customFormat="1" ht="22.8" customHeight="1">
      <c r="A178" s="12"/>
      <c r="B178" s="198"/>
      <c r="C178" s="199"/>
      <c r="D178" s="200" t="s">
        <v>68</v>
      </c>
      <c r="E178" s="212" t="s">
        <v>2263</v>
      </c>
      <c r="F178" s="212" t="s">
        <v>2264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SUM(P179:P256)</f>
        <v>0</v>
      </c>
      <c r="Q178" s="206"/>
      <c r="R178" s="207">
        <f>SUM(R179:R256)</f>
        <v>0.10550000000000001</v>
      </c>
      <c r="S178" s="206"/>
      <c r="T178" s="208">
        <f>SUM(T179:T256)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78</v>
      </c>
      <c r="AT178" s="210" t="s">
        <v>68</v>
      </c>
      <c r="AU178" s="210" t="s">
        <v>76</v>
      </c>
      <c r="AY178" s="209" t="s">
        <v>149</v>
      </c>
      <c r="BK178" s="211">
        <f>SUM(BK179:BK256)</f>
        <v>0</v>
      </c>
    </row>
    <row r="179" s="2" customFormat="1" ht="24.15" customHeight="1">
      <c r="A179" s="40"/>
      <c r="B179" s="41"/>
      <c r="C179" s="214" t="s">
        <v>252</v>
      </c>
      <c r="D179" s="214" t="s">
        <v>151</v>
      </c>
      <c r="E179" s="215" t="s">
        <v>2265</v>
      </c>
      <c r="F179" s="216" t="s">
        <v>2266</v>
      </c>
      <c r="G179" s="217" t="s">
        <v>228</v>
      </c>
      <c r="H179" s="218">
        <v>15</v>
      </c>
      <c r="I179" s="219"/>
      <c r="J179" s="220">
        <f>ROUND(I179*H179,2)</f>
        <v>0</v>
      </c>
      <c r="K179" s="216" t="s">
        <v>161</v>
      </c>
      <c r="L179" s="46"/>
      <c r="M179" s="221" t="s">
        <v>19</v>
      </c>
      <c r="N179" s="222" t="s">
        <v>40</v>
      </c>
      <c r="O179" s="86"/>
      <c r="P179" s="223">
        <f>O179*H179</f>
        <v>0</v>
      </c>
      <c r="Q179" s="223">
        <v>0.00084000000000000003</v>
      </c>
      <c r="R179" s="223">
        <f>Q179*H179</f>
        <v>0.0126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286</v>
      </c>
      <c r="AT179" s="225" t="s">
        <v>151</v>
      </c>
      <c r="AU179" s="225" t="s">
        <v>78</v>
      </c>
      <c r="AY179" s="19" t="s">
        <v>149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76</v>
      </c>
      <c r="BK179" s="226">
        <f>ROUND(I179*H179,2)</f>
        <v>0</v>
      </c>
      <c r="BL179" s="19" t="s">
        <v>286</v>
      </c>
      <c r="BM179" s="225" t="s">
        <v>2267</v>
      </c>
    </row>
    <row r="180" s="2" customFormat="1">
      <c r="A180" s="40"/>
      <c r="B180" s="41"/>
      <c r="C180" s="42"/>
      <c r="D180" s="227" t="s">
        <v>158</v>
      </c>
      <c r="E180" s="42"/>
      <c r="F180" s="228" t="s">
        <v>2268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158</v>
      </c>
      <c r="AU180" s="19" t="s">
        <v>78</v>
      </c>
    </row>
    <row r="181" s="2" customFormat="1">
      <c r="A181" s="40"/>
      <c r="B181" s="41"/>
      <c r="C181" s="42"/>
      <c r="D181" s="232" t="s">
        <v>164</v>
      </c>
      <c r="E181" s="42"/>
      <c r="F181" s="233" t="s">
        <v>2269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164</v>
      </c>
      <c r="AU181" s="19" t="s">
        <v>78</v>
      </c>
    </row>
    <row r="182" s="2" customFormat="1" ht="24.15" customHeight="1">
      <c r="A182" s="40"/>
      <c r="B182" s="41"/>
      <c r="C182" s="214" t="s">
        <v>256</v>
      </c>
      <c r="D182" s="214" t="s">
        <v>151</v>
      </c>
      <c r="E182" s="215" t="s">
        <v>2270</v>
      </c>
      <c r="F182" s="216" t="s">
        <v>2271</v>
      </c>
      <c r="G182" s="217" t="s">
        <v>228</v>
      </c>
      <c r="H182" s="218">
        <v>50</v>
      </c>
      <c r="I182" s="219"/>
      <c r="J182" s="220">
        <f>ROUND(I182*H182,2)</f>
        <v>0</v>
      </c>
      <c r="K182" s="216" t="s">
        <v>161</v>
      </c>
      <c r="L182" s="46"/>
      <c r="M182" s="221" t="s">
        <v>19</v>
      </c>
      <c r="N182" s="222" t="s">
        <v>40</v>
      </c>
      <c r="O182" s="86"/>
      <c r="P182" s="223">
        <f>O182*H182</f>
        <v>0</v>
      </c>
      <c r="Q182" s="223">
        <v>0.00116</v>
      </c>
      <c r="R182" s="223">
        <f>Q182*H182</f>
        <v>0.058000000000000003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286</v>
      </c>
      <c r="AT182" s="225" t="s">
        <v>151</v>
      </c>
      <c r="AU182" s="225" t="s">
        <v>78</v>
      </c>
      <c r="AY182" s="19" t="s">
        <v>149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76</v>
      </c>
      <c r="BK182" s="226">
        <f>ROUND(I182*H182,2)</f>
        <v>0</v>
      </c>
      <c r="BL182" s="19" t="s">
        <v>286</v>
      </c>
      <c r="BM182" s="225" t="s">
        <v>2272</v>
      </c>
    </row>
    <row r="183" s="2" customFormat="1">
      <c r="A183" s="40"/>
      <c r="B183" s="41"/>
      <c r="C183" s="42"/>
      <c r="D183" s="227" t="s">
        <v>158</v>
      </c>
      <c r="E183" s="42"/>
      <c r="F183" s="228" t="s">
        <v>2273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158</v>
      </c>
      <c r="AU183" s="19" t="s">
        <v>78</v>
      </c>
    </row>
    <row r="184" s="2" customFormat="1">
      <c r="A184" s="40"/>
      <c r="B184" s="41"/>
      <c r="C184" s="42"/>
      <c r="D184" s="232" t="s">
        <v>164</v>
      </c>
      <c r="E184" s="42"/>
      <c r="F184" s="233" t="s">
        <v>2274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164</v>
      </c>
      <c r="AU184" s="19" t="s">
        <v>78</v>
      </c>
    </row>
    <row r="185" s="2" customFormat="1" ht="37.8" customHeight="1">
      <c r="A185" s="40"/>
      <c r="B185" s="41"/>
      <c r="C185" s="214" t="s">
        <v>261</v>
      </c>
      <c r="D185" s="214" t="s">
        <v>151</v>
      </c>
      <c r="E185" s="215" t="s">
        <v>2275</v>
      </c>
      <c r="F185" s="216" t="s">
        <v>2276</v>
      </c>
      <c r="G185" s="217" t="s">
        <v>228</v>
      </c>
      <c r="H185" s="218">
        <v>9</v>
      </c>
      <c r="I185" s="219"/>
      <c r="J185" s="220">
        <f>ROUND(I185*H185,2)</f>
        <v>0</v>
      </c>
      <c r="K185" s="216" t="s">
        <v>161</v>
      </c>
      <c r="L185" s="46"/>
      <c r="M185" s="221" t="s">
        <v>19</v>
      </c>
      <c r="N185" s="222" t="s">
        <v>40</v>
      </c>
      <c r="O185" s="86"/>
      <c r="P185" s="223">
        <f>O185*H185</f>
        <v>0</v>
      </c>
      <c r="Q185" s="223">
        <v>4.0000000000000003E-05</v>
      </c>
      <c r="R185" s="223">
        <f>Q185*H185</f>
        <v>0.00036000000000000002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286</v>
      </c>
      <c r="AT185" s="225" t="s">
        <v>151</v>
      </c>
      <c r="AU185" s="225" t="s">
        <v>78</v>
      </c>
      <c r="AY185" s="19" t="s">
        <v>149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76</v>
      </c>
      <c r="BK185" s="226">
        <f>ROUND(I185*H185,2)</f>
        <v>0</v>
      </c>
      <c r="BL185" s="19" t="s">
        <v>286</v>
      </c>
      <c r="BM185" s="225" t="s">
        <v>2277</v>
      </c>
    </row>
    <row r="186" s="2" customFormat="1">
      <c r="A186" s="40"/>
      <c r="B186" s="41"/>
      <c r="C186" s="42"/>
      <c r="D186" s="227" t="s">
        <v>158</v>
      </c>
      <c r="E186" s="42"/>
      <c r="F186" s="228" t="s">
        <v>2278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158</v>
      </c>
      <c r="AU186" s="19" t="s">
        <v>78</v>
      </c>
    </row>
    <row r="187" s="2" customFormat="1">
      <c r="A187" s="40"/>
      <c r="B187" s="41"/>
      <c r="C187" s="42"/>
      <c r="D187" s="232" t="s">
        <v>164</v>
      </c>
      <c r="E187" s="42"/>
      <c r="F187" s="233" t="s">
        <v>2279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164</v>
      </c>
      <c r="AU187" s="19" t="s">
        <v>78</v>
      </c>
    </row>
    <row r="188" s="2" customFormat="1" ht="37.8" customHeight="1">
      <c r="A188" s="40"/>
      <c r="B188" s="41"/>
      <c r="C188" s="214" t="s">
        <v>265</v>
      </c>
      <c r="D188" s="214" t="s">
        <v>151</v>
      </c>
      <c r="E188" s="215" t="s">
        <v>2280</v>
      </c>
      <c r="F188" s="216" t="s">
        <v>2281</v>
      </c>
      <c r="G188" s="217" t="s">
        <v>228</v>
      </c>
      <c r="H188" s="218">
        <v>45</v>
      </c>
      <c r="I188" s="219"/>
      <c r="J188" s="220">
        <f>ROUND(I188*H188,2)</f>
        <v>0</v>
      </c>
      <c r="K188" s="216" t="s">
        <v>161</v>
      </c>
      <c r="L188" s="46"/>
      <c r="M188" s="221" t="s">
        <v>19</v>
      </c>
      <c r="N188" s="222" t="s">
        <v>40</v>
      </c>
      <c r="O188" s="86"/>
      <c r="P188" s="223">
        <f>O188*H188</f>
        <v>0</v>
      </c>
      <c r="Q188" s="223">
        <v>4.0000000000000003E-05</v>
      </c>
      <c r="R188" s="223">
        <f>Q188*H188</f>
        <v>0.0018000000000000002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286</v>
      </c>
      <c r="AT188" s="225" t="s">
        <v>151</v>
      </c>
      <c r="AU188" s="225" t="s">
        <v>78</v>
      </c>
      <c r="AY188" s="19" t="s">
        <v>149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76</v>
      </c>
      <c r="BK188" s="226">
        <f>ROUND(I188*H188,2)</f>
        <v>0</v>
      </c>
      <c r="BL188" s="19" t="s">
        <v>286</v>
      </c>
      <c r="BM188" s="225" t="s">
        <v>2282</v>
      </c>
    </row>
    <row r="189" s="2" customFormat="1">
      <c r="A189" s="40"/>
      <c r="B189" s="41"/>
      <c r="C189" s="42"/>
      <c r="D189" s="227" t="s">
        <v>158</v>
      </c>
      <c r="E189" s="42"/>
      <c r="F189" s="228" t="s">
        <v>2283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78</v>
      </c>
    </row>
    <row r="190" s="2" customFormat="1">
      <c r="A190" s="40"/>
      <c r="B190" s="41"/>
      <c r="C190" s="42"/>
      <c r="D190" s="232" t="s">
        <v>164</v>
      </c>
      <c r="E190" s="42"/>
      <c r="F190" s="233" t="s">
        <v>2284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164</v>
      </c>
      <c r="AU190" s="19" t="s">
        <v>78</v>
      </c>
    </row>
    <row r="191" s="2" customFormat="1" ht="37.8" customHeight="1">
      <c r="A191" s="40"/>
      <c r="B191" s="41"/>
      <c r="C191" s="214" t="s">
        <v>310</v>
      </c>
      <c r="D191" s="214" t="s">
        <v>151</v>
      </c>
      <c r="E191" s="215" t="s">
        <v>2285</v>
      </c>
      <c r="F191" s="216" t="s">
        <v>2286</v>
      </c>
      <c r="G191" s="217" t="s">
        <v>228</v>
      </c>
      <c r="H191" s="218">
        <v>6</v>
      </c>
      <c r="I191" s="219"/>
      <c r="J191" s="220">
        <f>ROUND(I191*H191,2)</f>
        <v>0</v>
      </c>
      <c r="K191" s="216" t="s">
        <v>161</v>
      </c>
      <c r="L191" s="46"/>
      <c r="M191" s="221" t="s">
        <v>19</v>
      </c>
      <c r="N191" s="222" t="s">
        <v>40</v>
      </c>
      <c r="O191" s="86"/>
      <c r="P191" s="223">
        <f>O191*H191</f>
        <v>0</v>
      </c>
      <c r="Q191" s="223">
        <v>6.9999999999999994E-05</v>
      </c>
      <c r="R191" s="223">
        <f>Q191*H191</f>
        <v>0.00041999999999999996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286</v>
      </c>
      <c r="AT191" s="225" t="s">
        <v>151</v>
      </c>
      <c r="AU191" s="225" t="s">
        <v>78</v>
      </c>
      <c r="AY191" s="19" t="s">
        <v>149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76</v>
      </c>
      <c r="BK191" s="226">
        <f>ROUND(I191*H191,2)</f>
        <v>0</v>
      </c>
      <c r="BL191" s="19" t="s">
        <v>286</v>
      </c>
      <c r="BM191" s="225" t="s">
        <v>2287</v>
      </c>
    </row>
    <row r="192" s="2" customFormat="1">
      <c r="A192" s="40"/>
      <c r="B192" s="41"/>
      <c r="C192" s="42"/>
      <c r="D192" s="227" t="s">
        <v>158</v>
      </c>
      <c r="E192" s="42"/>
      <c r="F192" s="228" t="s">
        <v>2288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158</v>
      </c>
      <c r="AU192" s="19" t="s">
        <v>78</v>
      </c>
    </row>
    <row r="193" s="2" customFormat="1">
      <c r="A193" s="40"/>
      <c r="B193" s="41"/>
      <c r="C193" s="42"/>
      <c r="D193" s="232" t="s">
        <v>164</v>
      </c>
      <c r="E193" s="42"/>
      <c r="F193" s="233" t="s">
        <v>2289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164</v>
      </c>
      <c r="AU193" s="19" t="s">
        <v>78</v>
      </c>
    </row>
    <row r="194" s="2" customFormat="1" ht="37.8" customHeight="1">
      <c r="A194" s="40"/>
      <c r="B194" s="41"/>
      <c r="C194" s="214" t="s">
        <v>324</v>
      </c>
      <c r="D194" s="214" t="s">
        <v>151</v>
      </c>
      <c r="E194" s="215" t="s">
        <v>2290</v>
      </c>
      <c r="F194" s="216" t="s">
        <v>2291</v>
      </c>
      <c r="G194" s="217" t="s">
        <v>228</v>
      </c>
      <c r="H194" s="218">
        <v>5</v>
      </c>
      <c r="I194" s="219"/>
      <c r="J194" s="220">
        <f>ROUND(I194*H194,2)</f>
        <v>0</v>
      </c>
      <c r="K194" s="216" t="s">
        <v>161</v>
      </c>
      <c r="L194" s="46"/>
      <c r="M194" s="221" t="s">
        <v>19</v>
      </c>
      <c r="N194" s="222" t="s">
        <v>40</v>
      </c>
      <c r="O194" s="86"/>
      <c r="P194" s="223">
        <f>O194*H194</f>
        <v>0</v>
      </c>
      <c r="Q194" s="223">
        <v>0.00016000000000000001</v>
      </c>
      <c r="R194" s="223">
        <f>Q194*H194</f>
        <v>0.00080000000000000004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286</v>
      </c>
      <c r="AT194" s="225" t="s">
        <v>151</v>
      </c>
      <c r="AU194" s="225" t="s">
        <v>78</v>
      </c>
      <c r="AY194" s="19" t="s">
        <v>149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76</v>
      </c>
      <c r="BK194" s="226">
        <f>ROUND(I194*H194,2)</f>
        <v>0</v>
      </c>
      <c r="BL194" s="19" t="s">
        <v>286</v>
      </c>
      <c r="BM194" s="225" t="s">
        <v>2292</v>
      </c>
    </row>
    <row r="195" s="2" customFormat="1">
      <c r="A195" s="40"/>
      <c r="B195" s="41"/>
      <c r="C195" s="42"/>
      <c r="D195" s="227" t="s">
        <v>158</v>
      </c>
      <c r="E195" s="42"/>
      <c r="F195" s="228" t="s">
        <v>2293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158</v>
      </c>
      <c r="AU195" s="19" t="s">
        <v>78</v>
      </c>
    </row>
    <row r="196" s="2" customFormat="1">
      <c r="A196" s="40"/>
      <c r="B196" s="41"/>
      <c r="C196" s="42"/>
      <c r="D196" s="232" t="s">
        <v>164</v>
      </c>
      <c r="E196" s="42"/>
      <c r="F196" s="233" t="s">
        <v>2294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164</v>
      </c>
      <c r="AU196" s="19" t="s">
        <v>78</v>
      </c>
    </row>
    <row r="197" s="2" customFormat="1" ht="16.5" customHeight="1">
      <c r="A197" s="40"/>
      <c r="B197" s="41"/>
      <c r="C197" s="214" t="s">
        <v>317</v>
      </c>
      <c r="D197" s="214" t="s">
        <v>151</v>
      </c>
      <c r="E197" s="215" t="s">
        <v>2295</v>
      </c>
      <c r="F197" s="216" t="s">
        <v>2296</v>
      </c>
      <c r="G197" s="217" t="s">
        <v>238</v>
      </c>
      <c r="H197" s="218">
        <v>10</v>
      </c>
      <c r="I197" s="219"/>
      <c r="J197" s="220">
        <f>ROUND(I197*H197,2)</f>
        <v>0</v>
      </c>
      <c r="K197" s="216" t="s">
        <v>161</v>
      </c>
      <c r="L197" s="46"/>
      <c r="M197" s="221" t="s">
        <v>19</v>
      </c>
      <c r="N197" s="222" t="s">
        <v>40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286</v>
      </c>
      <c r="AT197" s="225" t="s">
        <v>151</v>
      </c>
      <c r="AU197" s="225" t="s">
        <v>78</v>
      </c>
      <c r="AY197" s="19" t="s">
        <v>149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76</v>
      </c>
      <c r="BK197" s="226">
        <f>ROUND(I197*H197,2)</f>
        <v>0</v>
      </c>
      <c r="BL197" s="19" t="s">
        <v>286</v>
      </c>
      <c r="BM197" s="225" t="s">
        <v>2297</v>
      </c>
    </row>
    <row r="198" s="2" customFormat="1">
      <c r="A198" s="40"/>
      <c r="B198" s="41"/>
      <c r="C198" s="42"/>
      <c r="D198" s="227" t="s">
        <v>158</v>
      </c>
      <c r="E198" s="42"/>
      <c r="F198" s="228" t="s">
        <v>2298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158</v>
      </c>
      <c r="AU198" s="19" t="s">
        <v>78</v>
      </c>
    </row>
    <row r="199" s="2" customFormat="1">
      <c r="A199" s="40"/>
      <c r="B199" s="41"/>
      <c r="C199" s="42"/>
      <c r="D199" s="232" t="s">
        <v>164</v>
      </c>
      <c r="E199" s="42"/>
      <c r="F199" s="233" t="s">
        <v>2299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164</v>
      </c>
      <c r="AU199" s="19" t="s">
        <v>78</v>
      </c>
    </row>
    <row r="200" s="2" customFormat="1" ht="24.15" customHeight="1">
      <c r="A200" s="40"/>
      <c r="B200" s="41"/>
      <c r="C200" s="214" t="s">
        <v>330</v>
      </c>
      <c r="D200" s="214" t="s">
        <v>151</v>
      </c>
      <c r="E200" s="215" t="s">
        <v>2300</v>
      </c>
      <c r="F200" s="216" t="s">
        <v>2301</v>
      </c>
      <c r="G200" s="217" t="s">
        <v>238</v>
      </c>
      <c r="H200" s="218">
        <v>10</v>
      </c>
      <c r="I200" s="219"/>
      <c r="J200" s="220">
        <f>ROUND(I200*H200,2)</f>
        <v>0</v>
      </c>
      <c r="K200" s="216" t="s">
        <v>161</v>
      </c>
      <c r="L200" s="46"/>
      <c r="M200" s="221" t="s">
        <v>19</v>
      </c>
      <c r="N200" s="222" t="s">
        <v>40</v>
      </c>
      <c r="O200" s="86"/>
      <c r="P200" s="223">
        <f>O200*H200</f>
        <v>0</v>
      </c>
      <c r="Q200" s="223">
        <v>0.00036999999999999999</v>
      </c>
      <c r="R200" s="223">
        <f>Q200*H200</f>
        <v>0.0037000000000000002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286</v>
      </c>
      <c r="AT200" s="225" t="s">
        <v>151</v>
      </c>
      <c r="AU200" s="225" t="s">
        <v>78</v>
      </c>
      <c r="AY200" s="19" t="s">
        <v>149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76</v>
      </c>
      <c r="BK200" s="226">
        <f>ROUND(I200*H200,2)</f>
        <v>0</v>
      </c>
      <c r="BL200" s="19" t="s">
        <v>286</v>
      </c>
      <c r="BM200" s="225" t="s">
        <v>2302</v>
      </c>
    </row>
    <row r="201" s="2" customFormat="1">
      <c r="A201" s="40"/>
      <c r="B201" s="41"/>
      <c r="C201" s="42"/>
      <c r="D201" s="227" t="s">
        <v>158</v>
      </c>
      <c r="E201" s="42"/>
      <c r="F201" s="228" t="s">
        <v>2303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78</v>
      </c>
    </row>
    <row r="202" s="2" customFormat="1">
      <c r="A202" s="40"/>
      <c r="B202" s="41"/>
      <c r="C202" s="42"/>
      <c r="D202" s="232" t="s">
        <v>164</v>
      </c>
      <c r="E202" s="42"/>
      <c r="F202" s="233" t="s">
        <v>2304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164</v>
      </c>
      <c r="AU202" s="19" t="s">
        <v>78</v>
      </c>
    </row>
    <row r="203" s="2" customFormat="1" ht="24.15" customHeight="1">
      <c r="A203" s="40"/>
      <c r="B203" s="41"/>
      <c r="C203" s="214" t="s">
        <v>335</v>
      </c>
      <c r="D203" s="214" t="s">
        <v>151</v>
      </c>
      <c r="E203" s="215" t="s">
        <v>2305</v>
      </c>
      <c r="F203" s="216" t="s">
        <v>2306</v>
      </c>
      <c r="G203" s="217" t="s">
        <v>238</v>
      </c>
      <c r="H203" s="218">
        <v>6</v>
      </c>
      <c r="I203" s="219"/>
      <c r="J203" s="220">
        <f>ROUND(I203*H203,2)</f>
        <v>0</v>
      </c>
      <c r="K203" s="216" t="s">
        <v>161</v>
      </c>
      <c r="L203" s="46"/>
      <c r="M203" s="221" t="s">
        <v>19</v>
      </c>
      <c r="N203" s="222" t="s">
        <v>40</v>
      </c>
      <c r="O203" s="86"/>
      <c r="P203" s="223">
        <f>O203*H203</f>
        <v>0</v>
      </c>
      <c r="Q203" s="223">
        <v>0.00022000000000000001</v>
      </c>
      <c r="R203" s="223">
        <f>Q203*H203</f>
        <v>0.00132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286</v>
      </c>
      <c r="AT203" s="225" t="s">
        <v>151</v>
      </c>
      <c r="AU203" s="225" t="s">
        <v>78</v>
      </c>
      <c r="AY203" s="19" t="s">
        <v>149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76</v>
      </c>
      <c r="BK203" s="226">
        <f>ROUND(I203*H203,2)</f>
        <v>0</v>
      </c>
      <c r="BL203" s="19" t="s">
        <v>286</v>
      </c>
      <c r="BM203" s="225" t="s">
        <v>2307</v>
      </c>
    </row>
    <row r="204" s="2" customFormat="1">
      <c r="A204" s="40"/>
      <c r="B204" s="41"/>
      <c r="C204" s="42"/>
      <c r="D204" s="227" t="s">
        <v>158</v>
      </c>
      <c r="E204" s="42"/>
      <c r="F204" s="228" t="s">
        <v>2308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158</v>
      </c>
      <c r="AU204" s="19" t="s">
        <v>78</v>
      </c>
    </row>
    <row r="205" s="2" customFormat="1">
      <c r="A205" s="40"/>
      <c r="B205" s="41"/>
      <c r="C205" s="42"/>
      <c r="D205" s="232" t="s">
        <v>164</v>
      </c>
      <c r="E205" s="42"/>
      <c r="F205" s="233" t="s">
        <v>2309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164</v>
      </c>
      <c r="AU205" s="19" t="s">
        <v>78</v>
      </c>
    </row>
    <row r="206" s="2" customFormat="1" ht="16.5" customHeight="1">
      <c r="A206" s="40"/>
      <c r="B206" s="41"/>
      <c r="C206" s="214" t="s">
        <v>342</v>
      </c>
      <c r="D206" s="214" t="s">
        <v>151</v>
      </c>
      <c r="E206" s="215" t="s">
        <v>2310</v>
      </c>
      <c r="F206" s="216" t="s">
        <v>2311</v>
      </c>
      <c r="G206" s="217" t="s">
        <v>238</v>
      </c>
      <c r="H206" s="218">
        <v>2</v>
      </c>
      <c r="I206" s="219"/>
      <c r="J206" s="220">
        <f>ROUND(I206*H206,2)</f>
        <v>0</v>
      </c>
      <c r="K206" s="216" t="s">
        <v>161</v>
      </c>
      <c r="L206" s="46"/>
      <c r="M206" s="221" t="s">
        <v>19</v>
      </c>
      <c r="N206" s="222" t="s">
        <v>40</v>
      </c>
      <c r="O206" s="86"/>
      <c r="P206" s="223">
        <f>O206*H206</f>
        <v>0</v>
      </c>
      <c r="Q206" s="223">
        <v>0.00029</v>
      </c>
      <c r="R206" s="223">
        <f>Q206*H206</f>
        <v>0.00058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286</v>
      </c>
      <c r="AT206" s="225" t="s">
        <v>151</v>
      </c>
      <c r="AU206" s="225" t="s">
        <v>78</v>
      </c>
      <c r="AY206" s="19" t="s">
        <v>149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76</v>
      </c>
      <c r="BK206" s="226">
        <f>ROUND(I206*H206,2)</f>
        <v>0</v>
      </c>
      <c r="BL206" s="19" t="s">
        <v>286</v>
      </c>
      <c r="BM206" s="225" t="s">
        <v>2312</v>
      </c>
    </row>
    <row r="207" s="2" customFormat="1">
      <c r="A207" s="40"/>
      <c r="B207" s="41"/>
      <c r="C207" s="42"/>
      <c r="D207" s="227" t="s">
        <v>158</v>
      </c>
      <c r="E207" s="42"/>
      <c r="F207" s="228" t="s">
        <v>2313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158</v>
      </c>
      <c r="AU207" s="19" t="s">
        <v>78</v>
      </c>
    </row>
    <row r="208" s="2" customFormat="1">
      <c r="A208" s="40"/>
      <c r="B208" s="41"/>
      <c r="C208" s="42"/>
      <c r="D208" s="232" t="s">
        <v>164</v>
      </c>
      <c r="E208" s="42"/>
      <c r="F208" s="233" t="s">
        <v>2314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164</v>
      </c>
      <c r="AU208" s="19" t="s">
        <v>78</v>
      </c>
    </row>
    <row r="209" s="2" customFormat="1" ht="21.75" customHeight="1">
      <c r="A209" s="40"/>
      <c r="B209" s="41"/>
      <c r="C209" s="214" t="s">
        <v>348</v>
      </c>
      <c r="D209" s="214" t="s">
        <v>151</v>
      </c>
      <c r="E209" s="215" t="s">
        <v>2315</v>
      </c>
      <c r="F209" s="216" t="s">
        <v>2316</v>
      </c>
      <c r="G209" s="217" t="s">
        <v>238</v>
      </c>
      <c r="H209" s="218">
        <v>4</v>
      </c>
      <c r="I209" s="219"/>
      <c r="J209" s="220">
        <f>ROUND(I209*H209,2)</f>
        <v>0</v>
      </c>
      <c r="K209" s="216" t="s">
        <v>161</v>
      </c>
      <c r="L209" s="46"/>
      <c r="M209" s="221" t="s">
        <v>19</v>
      </c>
      <c r="N209" s="222" t="s">
        <v>40</v>
      </c>
      <c r="O209" s="86"/>
      <c r="P209" s="223">
        <f>O209*H209</f>
        <v>0</v>
      </c>
      <c r="Q209" s="223">
        <v>0.00021000000000000001</v>
      </c>
      <c r="R209" s="223">
        <f>Q209*H209</f>
        <v>0.00084000000000000003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286</v>
      </c>
      <c r="AT209" s="225" t="s">
        <v>151</v>
      </c>
      <c r="AU209" s="225" t="s">
        <v>78</v>
      </c>
      <c r="AY209" s="19" t="s">
        <v>149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76</v>
      </c>
      <c r="BK209" s="226">
        <f>ROUND(I209*H209,2)</f>
        <v>0</v>
      </c>
      <c r="BL209" s="19" t="s">
        <v>286</v>
      </c>
      <c r="BM209" s="225" t="s">
        <v>2317</v>
      </c>
    </row>
    <row r="210" s="2" customFormat="1">
      <c r="A210" s="40"/>
      <c r="B210" s="41"/>
      <c r="C210" s="42"/>
      <c r="D210" s="227" t="s">
        <v>158</v>
      </c>
      <c r="E210" s="42"/>
      <c r="F210" s="228" t="s">
        <v>2318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158</v>
      </c>
      <c r="AU210" s="19" t="s">
        <v>78</v>
      </c>
    </row>
    <row r="211" s="2" customFormat="1">
      <c r="A211" s="40"/>
      <c r="B211" s="41"/>
      <c r="C211" s="42"/>
      <c r="D211" s="232" t="s">
        <v>164</v>
      </c>
      <c r="E211" s="42"/>
      <c r="F211" s="233" t="s">
        <v>2319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164</v>
      </c>
      <c r="AU211" s="19" t="s">
        <v>78</v>
      </c>
    </row>
    <row r="212" s="2" customFormat="1" ht="21.75" customHeight="1">
      <c r="A212" s="40"/>
      <c r="B212" s="41"/>
      <c r="C212" s="214" t="s">
        <v>354</v>
      </c>
      <c r="D212" s="214" t="s">
        <v>151</v>
      </c>
      <c r="E212" s="215" t="s">
        <v>2320</v>
      </c>
      <c r="F212" s="216" t="s">
        <v>2321</v>
      </c>
      <c r="G212" s="217" t="s">
        <v>238</v>
      </c>
      <c r="H212" s="218">
        <v>9</v>
      </c>
      <c r="I212" s="219"/>
      <c r="J212" s="220">
        <f>ROUND(I212*H212,2)</f>
        <v>0</v>
      </c>
      <c r="K212" s="216" t="s">
        <v>161</v>
      </c>
      <c r="L212" s="46"/>
      <c r="M212" s="221" t="s">
        <v>19</v>
      </c>
      <c r="N212" s="222" t="s">
        <v>40</v>
      </c>
      <c r="O212" s="86"/>
      <c r="P212" s="223">
        <f>O212*H212</f>
        <v>0</v>
      </c>
      <c r="Q212" s="223">
        <v>0.00034000000000000002</v>
      </c>
      <c r="R212" s="223">
        <f>Q212*H212</f>
        <v>0.0030600000000000002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286</v>
      </c>
      <c r="AT212" s="225" t="s">
        <v>151</v>
      </c>
      <c r="AU212" s="225" t="s">
        <v>78</v>
      </c>
      <c r="AY212" s="19" t="s">
        <v>149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76</v>
      </c>
      <c r="BK212" s="226">
        <f>ROUND(I212*H212,2)</f>
        <v>0</v>
      </c>
      <c r="BL212" s="19" t="s">
        <v>286</v>
      </c>
      <c r="BM212" s="225" t="s">
        <v>2322</v>
      </c>
    </row>
    <row r="213" s="2" customFormat="1">
      <c r="A213" s="40"/>
      <c r="B213" s="41"/>
      <c r="C213" s="42"/>
      <c r="D213" s="227" t="s">
        <v>158</v>
      </c>
      <c r="E213" s="42"/>
      <c r="F213" s="228" t="s">
        <v>2323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158</v>
      </c>
      <c r="AU213" s="19" t="s">
        <v>78</v>
      </c>
    </row>
    <row r="214" s="2" customFormat="1">
      <c r="A214" s="40"/>
      <c r="B214" s="41"/>
      <c r="C214" s="42"/>
      <c r="D214" s="232" t="s">
        <v>164</v>
      </c>
      <c r="E214" s="42"/>
      <c r="F214" s="233" t="s">
        <v>2324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164</v>
      </c>
      <c r="AU214" s="19" t="s">
        <v>78</v>
      </c>
    </row>
    <row r="215" s="2" customFormat="1" ht="21.75" customHeight="1">
      <c r="A215" s="40"/>
      <c r="B215" s="41"/>
      <c r="C215" s="214" t="s">
        <v>360</v>
      </c>
      <c r="D215" s="214" t="s">
        <v>151</v>
      </c>
      <c r="E215" s="215" t="s">
        <v>2325</v>
      </c>
      <c r="F215" s="216" t="s">
        <v>2326</v>
      </c>
      <c r="G215" s="217" t="s">
        <v>238</v>
      </c>
      <c r="H215" s="218">
        <v>2</v>
      </c>
      <c r="I215" s="219"/>
      <c r="J215" s="220">
        <f>ROUND(I215*H215,2)</f>
        <v>0</v>
      </c>
      <c r="K215" s="216" t="s">
        <v>161</v>
      </c>
      <c r="L215" s="46"/>
      <c r="M215" s="221" t="s">
        <v>19</v>
      </c>
      <c r="N215" s="222" t="s">
        <v>40</v>
      </c>
      <c r="O215" s="86"/>
      <c r="P215" s="223">
        <f>O215*H215</f>
        <v>0</v>
      </c>
      <c r="Q215" s="223">
        <v>2.0000000000000002E-05</v>
      </c>
      <c r="R215" s="223">
        <f>Q215*H215</f>
        <v>4.0000000000000003E-05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286</v>
      </c>
      <c r="AT215" s="225" t="s">
        <v>151</v>
      </c>
      <c r="AU215" s="225" t="s">
        <v>78</v>
      </c>
      <c r="AY215" s="19" t="s">
        <v>149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76</v>
      </c>
      <c r="BK215" s="226">
        <f>ROUND(I215*H215,2)</f>
        <v>0</v>
      </c>
      <c r="BL215" s="19" t="s">
        <v>286</v>
      </c>
      <c r="BM215" s="225" t="s">
        <v>2327</v>
      </c>
    </row>
    <row r="216" s="2" customFormat="1">
      <c r="A216" s="40"/>
      <c r="B216" s="41"/>
      <c r="C216" s="42"/>
      <c r="D216" s="227" t="s">
        <v>158</v>
      </c>
      <c r="E216" s="42"/>
      <c r="F216" s="228" t="s">
        <v>2328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158</v>
      </c>
      <c r="AU216" s="19" t="s">
        <v>78</v>
      </c>
    </row>
    <row r="217" s="2" customFormat="1">
      <c r="A217" s="40"/>
      <c r="B217" s="41"/>
      <c r="C217" s="42"/>
      <c r="D217" s="232" t="s">
        <v>164</v>
      </c>
      <c r="E217" s="42"/>
      <c r="F217" s="233" t="s">
        <v>2329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164</v>
      </c>
      <c r="AU217" s="19" t="s">
        <v>78</v>
      </c>
    </row>
    <row r="218" s="2" customFormat="1" ht="24.15" customHeight="1">
      <c r="A218" s="40"/>
      <c r="B218" s="41"/>
      <c r="C218" s="234" t="s">
        <v>366</v>
      </c>
      <c r="D218" s="234" t="s">
        <v>198</v>
      </c>
      <c r="E218" s="235" t="s">
        <v>2330</v>
      </c>
      <c r="F218" s="236" t="s">
        <v>2331</v>
      </c>
      <c r="G218" s="237" t="s">
        <v>228</v>
      </c>
      <c r="H218" s="238">
        <v>2</v>
      </c>
      <c r="I218" s="239"/>
      <c r="J218" s="240">
        <f>ROUND(I218*H218,2)</f>
        <v>0</v>
      </c>
      <c r="K218" s="236" t="s">
        <v>161</v>
      </c>
      <c r="L218" s="241"/>
      <c r="M218" s="242" t="s">
        <v>19</v>
      </c>
      <c r="N218" s="243" t="s">
        <v>40</v>
      </c>
      <c r="O218" s="86"/>
      <c r="P218" s="223">
        <f>O218*H218</f>
        <v>0</v>
      </c>
      <c r="Q218" s="223">
        <v>0.00018000000000000001</v>
      </c>
      <c r="R218" s="223">
        <f>Q218*H218</f>
        <v>0.00036000000000000002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330</v>
      </c>
      <c r="AT218" s="225" t="s">
        <v>198</v>
      </c>
      <c r="AU218" s="225" t="s">
        <v>78</v>
      </c>
      <c r="AY218" s="19" t="s">
        <v>149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76</v>
      </c>
      <c r="BK218" s="226">
        <f>ROUND(I218*H218,2)</f>
        <v>0</v>
      </c>
      <c r="BL218" s="19" t="s">
        <v>286</v>
      </c>
      <c r="BM218" s="225" t="s">
        <v>2332</v>
      </c>
    </row>
    <row r="219" s="2" customFormat="1">
      <c r="A219" s="40"/>
      <c r="B219" s="41"/>
      <c r="C219" s="42"/>
      <c r="D219" s="227" t="s">
        <v>158</v>
      </c>
      <c r="E219" s="42"/>
      <c r="F219" s="228" t="s">
        <v>2331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158</v>
      </c>
      <c r="AU219" s="19" t="s">
        <v>78</v>
      </c>
    </row>
    <row r="220" s="2" customFormat="1" ht="21.75" customHeight="1">
      <c r="A220" s="40"/>
      <c r="B220" s="41"/>
      <c r="C220" s="214" t="s">
        <v>372</v>
      </c>
      <c r="D220" s="214" t="s">
        <v>151</v>
      </c>
      <c r="E220" s="215" t="s">
        <v>2325</v>
      </c>
      <c r="F220" s="216" t="s">
        <v>2326</v>
      </c>
      <c r="G220" s="217" t="s">
        <v>238</v>
      </c>
      <c r="H220" s="218">
        <v>4</v>
      </c>
      <c r="I220" s="219"/>
      <c r="J220" s="220">
        <f>ROUND(I220*H220,2)</f>
        <v>0</v>
      </c>
      <c r="K220" s="216" t="s">
        <v>161</v>
      </c>
      <c r="L220" s="46"/>
      <c r="M220" s="221" t="s">
        <v>19</v>
      </c>
      <c r="N220" s="222" t="s">
        <v>40</v>
      </c>
      <c r="O220" s="86"/>
      <c r="P220" s="223">
        <f>O220*H220</f>
        <v>0</v>
      </c>
      <c r="Q220" s="223">
        <v>2.0000000000000002E-05</v>
      </c>
      <c r="R220" s="223">
        <f>Q220*H220</f>
        <v>8.0000000000000007E-05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286</v>
      </c>
      <c r="AT220" s="225" t="s">
        <v>151</v>
      </c>
      <c r="AU220" s="225" t="s">
        <v>78</v>
      </c>
      <c r="AY220" s="19" t="s">
        <v>149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76</v>
      </c>
      <c r="BK220" s="226">
        <f>ROUND(I220*H220,2)</f>
        <v>0</v>
      </c>
      <c r="BL220" s="19" t="s">
        <v>286</v>
      </c>
      <c r="BM220" s="225" t="s">
        <v>2333</v>
      </c>
    </row>
    <row r="221" s="2" customFormat="1">
      <c r="A221" s="40"/>
      <c r="B221" s="41"/>
      <c r="C221" s="42"/>
      <c r="D221" s="227" t="s">
        <v>158</v>
      </c>
      <c r="E221" s="42"/>
      <c r="F221" s="228" t="s">
        <v>2328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158</v>
      </c>
      <c r="AU221" s="19" t="s">
        <v>78</v>
      </c>
    </row>
    <row r="222" s="2" customFormat="1">
      <c r="A222" s="40"/>
      <c r="B222" s="41"/>
      <c r="C222" s="42"/>
      <c r="D222" s="232" t="s">
        <v>164</v>
      </c>
      <c r="E222" s="42"/>
      <c r="F222" s="233" t="s">
        <v>2329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164</v>
      </c>
      <c r="AU222" s="19" t="s">
        <v>78</v>
      </c>
    </row>
    <row r="223" s="2" customFormat="1" ht="16.5" customHeight="1">
      <c r="A223" s="40"/>
      <c r="B223" s="41"/>
      <c r="C223" s="234" t="s">
        <v>380</v>
      </c>
      <c r="D223" s="234" t="s">
        <v>198</v>
      </c>
      <c r="E223" s="235" t="s">
        <v>2334</v>
      </c>
      <c r="F223" s="236" t="s">
        <v>2335</v>
      </c>
      <c r="G223" s="237" t="s">
        <v>238</v>
      </c>
      <c r="H223" s="238">
        <v>2</v>
      </c>
      <c r="I223" s="239"/>
      <c r="J223" s="240">
        <f>ROUND(I223*H223,2)</f>
        <v>0</v>
      </c>
      <c r="K223" s="236" t="s">
        <v>155</v>
      </c>
      <c r="L223" s="241"/>
      <c r="M223" s="242" t="s">
        <v>19</v>
      </c>
      <c r="N223" s="243" t="s">
        <v>40</v>
      </c>
      <c r="O223" s="86"/>
      <c r="P223" s="223">
        <f>O223*H223</f>
        <v>0</v>
      </c>
      <c r="Q223" s="223">
        <v>0.00050000000000000001</v>
      </c>
      <c r="R223" s="223">
        <f>Q223*H223</f>
        <v>0.001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330</v>
      </c>
      <c r="AT223" s="225" t="s">
        <v>198</v>
      </c>
      <c r="AU223" s="225" t="s">
        <v>78</v>
      </c>
      <c r="AY223" s="19" t="s">
        <v>149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76</v>
      </c>
      <c r="BK223" s="226">
        <f>ROUND(I223*H223,2)</f>
        <v>0</v>
      </c>
      <c r="BL223" s="19" t="s">
        <v>286</v>
      </c>
      <c r="BM223" s="225" t="s">
        <v>2336</v>
      </c>
    </row>
    <row r="224" s="2" customFormat="1">
      <c r="A224" s="40"/>
      <c r="B224" s="41"/>
      <c r="C224" s="42"/>
      <c r="D224" s="227" t="s">
        <v>158</v>
      </c>
      <c r="E224" s="42"/>
      <c r="F224" s="228" t="s">
        <v>2335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158</v>
      </c>
      <c r="AU224" s="19" t="s">
        <v>78</v>
      </c>
    </row>
    <row r="225" s="2" customFormat="1" ht="16.5" customHeight="1">
      <c r="A225" s="40"/>
      <c r="B225" s="41"/>
      <c r="C225" s="234" t="s">
        <v>386</v>
      </c>
      <c r="D225" s="234" t="s">
        <v>198</v>
      </c>
      <c r="E225" s="235" t="s">
        <v>2337</v>
      </c>
      <c r="F225" s="236" t="s">
        <v>2338</v>
      </c>
      <c r="G225" s="237" t="s">
        <v>238</v>
      </c>
      <c r="H225" s="238">
        <v>2</v>
      </c>
      <c r="I225" s="239"/>
      <c r="J225" s="240">
        <f>ROUND(I225*H225,2)</f>
        <v>0</v>
      </c>
      <c r="K225" s="236" t="s">
        <v>155</v>
      </c>
      <c r="L225" s="241"/>
      <c r="M225" s="242" t="s">
        <v>19</v>
      </c>
      <c r="N225" s="243" t="s">
        <v>40</v>
      </c>
      <c r="O225" s="86"/>
      <c r="P225" s="223">
        <f>O225*H225</f>
        <v>0</v>
      </c>
      <c r="Q225" s="223">
        <v>0.00050000000000000001</v>
      </c>
      <c r="R225" s="223">
        <f>Q225*H225</f>
        <v>0.001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330</v>
      </c>
      <c r="AT225" s="225" t="s">
        <v>198</v>
      </c>
      <c r="AU225" s="225" t="s">
        <v>78</v>
      </c>
      <c r="AY225" s="19" t="s">
        <v>149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76</v>
      </c>
      <c r="BK225" s="226">
        <f>ROUND(I225*H225,2)</f>
        <v>0</v>
      </c>
      <c r="BL225" s="19" t="s">
        <v>286</v>
      </c>
      <c r="BM225" s="225" t="s">
        <v>2339</v>
      </c>
    </row>
    <row r="226" s="2" customFormat="1">
      <c r="A226" s="40"/>
      <c r="B226" s="41"/>
      <c r="C226" s="42"/>
      <c r="D226" s="227" t="s">
        <v>158</v>
      </c>
      <c r="E226" s="42"/>
      <c r="F226" s="228" t="s">
        <v>2338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158</v>
      </c>
      <c r="AU226" s="19" t="s">
        <v>78</v>
      </c>
    </row>
    <row r="227" s="2" customFormat="1" ht="21.75" customHeight="1">
      <c r="A227" s="40"/>
      <c r="B227" s="41"/>
      <c r="C227" s="214" t="s">
        <v>402</v>
      </c>
      <c r="D227" s="214" t="s">
        <v>151</v>
      </c>
      <c r="E227" s="215" t="s">
        <v>2325</v>
      </c>
      <c r="F227" s="216" t="s">
        <v>2326</v>
      </c>
      <c r="G227" s="217" t="s">
        <v>238</v>
      </c>
      <c r="H227" s="218">
        <v>7</v>
      </c>
      <c r="I227" s="219"/>
      <c r="J227" s="220">
        <f>ROUND(I227*H227,2)</f>
        <v>0</v>
      </c>
      <c r="K227" s="216" t="s">
        <v>161</v>
      </c>
      <c r="L227" s="46"/>
      <c r="M227" s="221" t="s">
        <v>19</v>
      </c>
      <c r="N227" s="222" t="s">
        <v>40</v>
      </c>
      <c r="O227" s="86"/>
      <c r="P227" s="223">
        <f>O227*H227</f>
        <v>0</v>
      </c>
      <c r="Q227" s="223">
        <v>2.0000000000000002E-05</v>
      </c>
      <c r="R227" s="223">
        <f>Q227*H227</f>
        <v>0.00014000000000000002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286</v>
      </c>
      <c r="AT227" s="225" t="s">
        <v>151</v>
      </c>
      <c r="AU227" s="225" t="s">
        <v>78</v>
      </c>
      <c r="AY227" s="19" t="s">
        <v>149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76</v>
      </c>
      <c r="BK227" s="226">
        <f>ROUND(I227*H227,2)</f>
        <v>0</v>
      </c>
      <c r="BL227" s="19" t="s">
        <v>286</v>
      </c>
      <c r="BM227" s="225" t="s">
        <v>2340</v>
      </c>
    </row>
    <row r="228" s="2" customFormat="1">
      <c r="A228" s="40"/>
      <c r="B228" s="41"/>
      <c r="C228" s="42"/>
      <c r="D228" s="227" t="s">
        <v>158</v>
      </c>
      <c r="E228" s="42"/>
      <c r="F228" s="228" t="s">
        <v>2328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158</v>
      </c>
      <c r="AU228" s="19" t="s">
        <v>78</v>
      </c>
    </row>
    <row r="229" s="2" customFormat="1">
      <c r="A229" s="40"/>
      <c r="B229" s="41"/>
      <c r="C229" s="42"/>
      <c r="D229" s="232" t="s">
        <v>164</v>
      </c>
      <c r="E229" s="42"/>
      <c r="F229" s="233" t="s">
        <v>2329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164</v>
      </c>
      <c r="AU229" s="19" t="s">
        <v>78</v>
      </c>
    </row>
    <row r="230" s="2" customFormat="1" ht="16.5" customHeight="1">
      <c r="A230" s="40"/>
      <c r="B230" s="41"/>
      <c r="C230" s="234" t="s">
        <v>408</v>
      </c>
      <c r="D230" s="234" t="s">
        <v>198</v>
      </c>
      <c r="E230" s="235" t="s">
        <v>2341</v>
      </c>
      <c r="F230" s="236" t="s">
        <v>2342</v>
      </c>
      <c r="G230" s="237" t="s">
        <v>238</v>
      </c>
      <c r="H230" s="238">
        <v>7</v>
      </c>
      <c r="I230" s="239"/>
      <c r="J230" s="240">
        <f>ROUND(I230*H230,2)</f>
        <v>0</v>
      </c>
      <c r="K230" s="236" t="s">
        <v>161</v>
      </c>
      <c r="L230" s="241"/>
      <c r="M230" s="242" t="s">
        <v>19</v>
      </c>
      <c r="N230" s="243" t="s">
        <v>40</v>
      </c>
      <c r="O230" s="86"/>
      <c r="P230" s="223">
        <f>O230*H230</f>
        <v>0</v>
      </c>
      <c r="Q230" s="223">
        <v>0.00014999999999999999</v>
      </c>
      <c r="R230" s="223">
        <f>Q230*H230</f>
        <v>0.0010499999999999999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330</v>
      </c>
      <c r="AT230" s="225" t="s">
        <v>198</v>
      </c>
      <c r="AU230" s="225" t="s">
        <v>78</v>
      </c>
      <c r="AY230" s="19" t="s">
        <v>149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76</v>
      </c>
      <c r="BK230" s="226">
        <f>ROUND(I230*H230,2)</f>
        <v>0</v>
      </c>
      <c r="BL230" s="19" t="s">
        <v>286</v>
      </c>
      <c r="BM230" s="225" t="s">
        <v>2343</v>
      </c>
    </row>
    <row r="231" s="2" customFormat="1">
      <c r="A231" s="40"/>
      <c r="B231" s="41"/>
      <c r="C231" s="42"/>
      <c r="D231" s="227" t="s">
        <v>158</v>
      </c>
      <c r="E231" s="42"/>
      <c r="F231" s="228" t="s">
        <v>2342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158</v>
      </c>
      <c r="AU231" s="19" t="s">
        <v>78</v>
      </c>
    </row>
    <row r="232" s="2" customFormat="1" ht="21.75" customHeight="1">
      <c r="A232" s="40"/>
      <c r="B232" s="41"/>
      <c r="C232" s="214" t="s">
        <v>396</v>
      </c>
      <c r="D232" s="214" t="s">
        <v>151</v>
      </c>
      <c r="E232" s="215" t="s">
        <v>2344</v>
      </c>
      <c r="F232" s="216" t="s">
        <v>2345</v>
      </c>
      <c r="G232" s="217" t="s">
        <v>238</v>
      </c>
      <c r="H232" s="218">
        <v>1</v>
      </c>
      <c r="I232" s="219"/>
      <c r="J232" s="220">
        <f>ROUND(I232*H232,2)</f>
        <v>0</v>
      </c>
      <c r="K232" s="216" t="s">
        <v>161</v>
      </c>
      <c r="L232" s="46"/>
      <c r="M232" s="221" t="s">
        <v>19</v>
      </c>
      <c r="N232" s="222" t="s">
        <v>40</v>
      </c>
      <c r="O232" s="86"/>
      <c r="P232" s="223">
        <f>O232*H232</f>
        <v>0</v>
      </c>
      <c r="Q232" s="223">
        <v>2.0000000000000002E-05</v>
      </c>
      <c r="R232" s="223">
        <f>Q232*H232</f>
        <v>2.0000000000000002E-05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286</v>
      </c>
      <c r="AT232" s="225" t="s">
        <v>151</v>
      </c>
      <c r="AU232" s="225" t="s">
        <v>78</v>
      </c>
      <c r="AY232" s="19" t="s">
        <v>149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76</v>
      </c>
      <c r="BK232" s="226">
        <f>ROUND(I232*H232,2)</f>
        <v>0</v>
      </c>
      <c r="BL232" s="19" t="s">
        <v>286</v>
      </c>
      <c r="BM232" s="225" t="s">
        <v>2346</v>
      </c>
    </row>
    <row r="233" s="2" customFormat="1">
      <c r="A233" s="40"/>
      <c r="B233" s="41"/>
      <c r="C233" s="42"/>
      <c r="D233" s="227" t="s">
        <v>158</v>
      </c>
      <c r="E233" s="42"/>
      <c r="F233" s="228" t="s">
        <v>2347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158</v>
      </c>
      <c r="AU233" s="19" t="s">
        <v>78</v>
      </c>
    </row>
    <row r="234" s="2" customFormat="1">
      <c r="A234" s="40"/>
      <c r="B234" s="41"/>
      <c r="C234" s="42"/>
      <c r="D234" s="232" t="s">
        <v>164</v>
      </c>
      <c r="E234" s="42"/>
      <c r="F234" s="233" t="s">
        <v>2348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164</v>
      </c>
      <c r="AU234" s="19" t="s">
        <v>78</v>
      </c>
    </row>
    <row r="235" s="2" customFormat="1" ht="16.5" customHeight="1">
      <c r="A235" s="40"/>
      <c r="B235" s="41"/>
      <c r="C235" s="234" t="s">
        <v>414</v>
      </c>
      <c r="D235" s="234" t="s">
        <v>198</v>
      </c>
      <c r="E235" s="235" t="s">
        <v>2349</v>
      </c>
      <c r="F235" s="236" t="s">
        <v>2350</v>
      </c>
      <c r="G235" s="237" t="s">
        <v>238</v>
      </c>
      <c r="H235" s="238">
        <v>1</v>
      </c>
      <c r="I235" s="239"/>
      <c r="J235" s="240">
        <f>ROUND(I235*H235,2)</f>
        <v>0</v>
      </c>
      <c r="K235" s="236" t="s">
        <v>155</v>
      </c>
      <c r="L235" s="241"/>
      <c r="M235" s="242" t="s">
        <v>19</v>
      </c>
      <c r="N235" s="243" t="s">
        <v>40</v>
      </c>
      <c r="O235" s="86"/>
      <c r="P235" s="223">
        <f>O235*H235</f>
        <v>0</v>
      </c>
      <c r="Q235" s="223">
        <v>0.001</v>
      </c>
      <c r="R235" s="223">
        <f>Q235*H235</f>
        <v>0.001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330</v>
      </c>
      <c r="AT235" s="225" t="s">
        <v>198</v>
      </c>
      <c r="AU235" s="225" t="s">
        <v>78</v>
      </c>
      <c r="AY235" s="19" t="s">
        <v>149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76</v>
      </c>
      <c r="BK235" s="226">
        <f>ROUND(I235*H235,2)</f>
        <v>0</v>
      </c>
      <c r="BL235" s="19" t="s">
        <v>286</v>
      </c>
      <c r="BM235" s="225" t="s">
        <v>2351</v>
      </c>
    </row>
    <row r="236" s="2" customFormat="1">
      <c r="A236" s="40"/>
      <c r="B236" s="41"/>
      <c r="C236" s="42"/>
      <c r="D236" s="227" t="s">
        <v>158</v>
      </c>
      <c r="E236" s="42"/>
      <c r="F236" s="228" t="s">
        <v>2350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158</v>
      </c>
      <c r="AU236" s="19" t="s">
        <v>78</v>
      </c>
    </row>
    <row r="237" s="2" customFormat="1" ht="21.75" customHeight="1">
      <c r="A237" s="40"/>
      <c r="B237" s="41"/>
      <c r="C237" s="214" t="s">
        <v>906</v>
      </c>
      <c r="D237" s="214" t="s">
        <v>151</v>
      </c>
      <c r="E237" s="215" t="s">
        <v>2344</v>
      </c>
      <c r="F237" s="216" t="s">
        <v>2345</v>
      </c>
      <c r="G237" s="217" t="s">
        <v>238</v>
      </c>
      <c r="H237" s="218">
        <v>1</v>
      </c>
      <c r="I237" s="219"/>
      <c r="J237" s="220">
        <f>ROUND(I237*H237,2)</f>
        <v>0</v>
      </c>
      <c r="K237" s="216" t="s">
        <v>161</v>
      </c>
      <c r="L237" s="46"/>
      <c r="M237" s="221" t="s">
        <v>19</v>
      </c>
      <c r="N237" s="222" t="s">
        <v>40</v>
      </c>
      <c r="O237" s="86"/>
      <c r="P237" s="223">
        <f>O237*H237</f>
        <v>0</v>
      </c>
      <c r="Q237" s="223">
        <v>2.0000000000000002E-05</v>
      </c>
      <c r="R237" s="223">
        <f>Q237*H237</f>
        <v>2.0000000000000002E-05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286</v>
      </c>
      <c r="AT237" s="225" t="s">
        <v>151</v>
      </c>
      <c r="AU237" s="225" t="s">
        <v>78</v>
      </c>
      <c r="AY237" s="19" t="s">
        <v>149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76</v>
      </c>
      <c r="BK237" s="226">
        <f>ROUND(I237*H237,2)</f>
        <v>0</v>
      </c>
      <c r="BL237" s="19" t="s">
        <v>286</v>
      </c>
      <c r="BM237" s="225" t="s">
        <v>2352</v>
      </c>
    </row>
    <row r="238" s="2" customFormat="1">
      <c r="A238" s="40"/>
      <c r="B238" s="41"/>
      <c r="C238" s="42"/>
      <c r="D238" s="227" t="s">
        <v>158</v>
      </c>
      <c r="E238" s="42"/>
      <c r="F238" s="228" t="s">
        <v>2347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158</v>
      </c>
      <c r="AU238" s="19" t="s">
        <v>78</v>
      </c>
    </row>
    <row r="239" s="2" customFormat="1">
      <c r="A239" s="40"/>
      <c r="B239" s="41"/>
      <c r="C239" s="42"/>
      <c r="D239" s="232" t="s">
        <v>164</v>
      </c>
      <c r="E239" s="42"/>
      <c r="F239" s="233" t="s">
        <v>2348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164</v>
      </c>
      <c r="AU239" s="19" t="s">
        <v>78</v>
      </c>
    </row>
    <row r="240" s="2" customFormat="1" ht="16.5" customHeight="1">
      <c r="A240" s="40"/>
      <c r="B240" s="41"/>
      <c r="C240" s="234" t="s">
        <v>914</v>
      </c>
      <c r="D240" s="234" t="s">
        <v>198</v>
      </c>
      <c r="E240" s="235" t="s">
        <v>2353</v>
      </c>
      <c r="F240" s="236" t="s">
        <v>2354</v>
      </c>
      <c r="G240" s="237" t="s">
        <v>238</v>
      </c>
      <c r="H240" s="238">
        <v>1</v>
      </c>
      <c r="I240" s="239"/>
      <c r="J240" s="240">
        <f>ROUND(I240*H240,2)</f>
        <v>0</v>
      </c>
      <c r="K240" s="236" t="s">
        <v>155</v>
      </c>
      <c r="L240" s="241"/>
      <c r="M240" s="242" t="s">
        <v>19</v>
      </c>
      <c r="N240" s="243" t="s">
        <v>40</v>
      </c>
      <c r="O240" s="86"/>
      <c r="P240" s="223">
        <f>O240*H240</f>
        <v>0</v>
      </c>
      <c r="Q240" s="223">
        <v>0.00050000000000000001</v>
      </c>
      <c r="R240" s="223">
        <f>Q240*H240</f>
        <v>0.00050000000000000001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330</v>
      </c>
      <c r="AT240" s="225" t="s">
        <v>198</v>
      </c>
      <c r="AU240" s="225" t="s">
        <v>78</v>
      </c>
      <c r="AY240" s="19" t="s">
        <v>149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76</v>
      </c>
      <c r="BK240" s="226">
        <f>ROUND(I240*H240,2)</f>
        <v>0</v>
      </c>
      <c r="BL240" s="19" t="s">
        <v>286</v>
      </c>
      <c r="BM240" s="225" t="s">
        <v>2355</v>
      </c>
    </row>
    <row r="241" s="2" customFormat="1">
      <c r="A241" s="40"/>
      <c r="B241" s="41"/>
      <c r="C241" s="42"/>
      <c r="D241" s="227" t="s">
        <v>158</v>
      </c>
      <c r="E241" s="42"/>
      <c r="F241" s="228" t="s">
        <v>2354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158</v>
      </c>
      <c r="AU241" s="19" t="s">
        <v>78</v>
      </c>
    </row>
    <row r="242" s="2" customFormat="1" ht="24.15" customHeight="1">
      <c r="A242" s="40"/>
      <c r="B242" s="41"/>
      <c r="C242" s="214" t="s">
        <v>921</v>
      </c>
      <c r="D242" s="214" t="s">
        <v>151</v>
      </c>
      <c r="E242" s="215" t="s">
        <v>2356</v>
      </c>
      <c r="F242" s="216" t="s">
        <v>2357</v>
      </c>
      <c r="G242" s="217" t="s">
        <v>238</v>
      </c>
      <c r="H242" s="218">
        <v>3</v>
      </c>
      <c r="I242" s="219"/>
      <c r="J242" s="220">
        <f>ROUND(I242*H242,2)</f>
        <v>0</v>
      </c>
      <c r="K242" s="216" t="s">
        <v>161</v>
      </c>
      <c r="L242" s="46"/>
      <c r="M242" s="221" t="s">
        <v>19</v>
      </c>
      <c r="N242" s="222" t="s">
        <v>40</v>
      </c>
      <c r="O242" s="86"/>
      <c r="P242" s="223">
        <f>O242*H242</f>
        <v>0</v>
      </c>
      <c r="Q242" s="223">
        <v>0.0012700000000000001</v>
      </c>
      <c r="R242" s="223">
        <f>Q242*H242</f>
        <v>0.00381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286</v>
      </c>
      <c r="AT242" s="225" t="s">
        <v>151</v>
      </c>
      <c r="AU242" s="225" t="s">
        <v>78</v>
      </c>
      <c r="AY242" s="19" t="s">
        <v>149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76</v>
      </c>
      <c r="BK242" s="226">
        <f>ROUND(I242*H242,2)</f>
        <v>0</v>
      </c>
      <c r="BL242" s="19" t="s">
        <v>286</v>
      </c>
      <c r="BM242" s="225" t="s">
        <v>2358</v>
      </c>
    </row>
    <row r="243" s="2" customFormat="1">
      <c r="A243" s="40"/>
      <c r="B243" s="41"/>
      <c r="C243" s="42"/>
      <c r="D243" s="227" t="s">
        <v>158</v>
      </c>
      <c r="E243" s="42"/>
      <c r="F243" s="228" t="s">
        <v>2359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158</v>
      </c>
      <c r="AU243" s="19" t="s">
        <v>78</v>
      </c>
    </row>
    <row r="244" s="2" customFormat="1">
      <c r="A244" s="40"/>
      <c r="B244" s="41"/>
      <c r="C244" s="42"/>
      <c r="D244" s="232" t="s">
        <v>164</v>
      </c>
      <c r="E244" s="42"/>
      <c r="F244" s="233" t="s">
        <v>2360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164</v>
      </c>
      <c r="AU244" s="19" t="s">
        <v>78</v>
      </c>
    </row>
    <row r="245" s="2" customFormat="1" ht="24.15" customHeight="1">
      <c r="A245" s="40"/>
      <c r="B245" s="41"/>
      <c r="C245" s="214" t="s">
        <v>928</v>
      </c>
      <c r="D245" s="214" t="s">
        <v>151</v>
      </c>
      <c r="E245" s="215" t="s">
        <v>2361</v>
      </c>
      <c r="F245" s="216" t="s">
        <v>2362</v>
      </c>
      <c r="G245" s="217" t="s">
        <v>228</v>
      </c>
      <c r="H245" s="218">
        <v>65</v>
      </c>
      <c r="I245" s="219"/>
      <c r="J245" s="220">
        <f>ROUND(I245*H245,2)</f>
        <v>0</v>
      </c>
      <c r="K245" s="216" t="s">
        <v>161</v>
      </c>
      <c r="L245" s="46"/>
      <c r="M245" s="221" t="s">
        <v>19</v>
      </c>
      <c r="N245" s="222" t="s">
        <v>40</v>
      </c>
      <c r="O245" s="86"/>
      <c r="P245" s="223">
        <f>O245*H245</f>
        <v>0</v>
      </c>
      <c r="Q245" s="223">
        <v>0.00019000000000000001</v>
      </c>
      <c r="R245" s="223">
        <f>Q245*H245</f>
        <v>0.01235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286</v>
      </c>
      <c r="AT245" s="225" t="s">
        <v>151</v>
      </c>
      <c r="AU245" s="225" t="s">
        <v>78</v>
      </c>
      <c r="AY245" s="19" t="s">
        <v>149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76</v>
      </c>
      <c r="BK245" s="226">
        <f>ROUND(I245*H245,2)</f>
        <v>0</v>
      </c>
      <c r="BL245" s="19" t="s">
        <v>286</v>
      </c>
      <c r="BM245" s="225" t="s">
        <v>2363</v>
      </c>
    </row>
    <row r="246" s="2" customFormat="1">
      <c r="A246" s="40"/>
      <c r="B246" s="41"/>
      <c r="C246" s="42"/>
      <c r="D246" s="227" t="s">
        <v>158</v>
      </c>
      <c r="E246" s="42"/>
      <c r="F246" s="228" t="s">
        <v>2364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158</v>
      </c>
      <c r="AU246" s="19" t="s">
        <v>78</v>
      </c>
    </row>
    <row r="247" s="2" customFormat="1">
      <c r="A247" s="40"/>
      <c r="B247" s="41"/>
      <c r="C247" s="42"/>
      <c r="D247" s="232" t="s">
        <v>164</v>
      </c>
      <c r="E247" s="42"/>
      <c r="F247" s="233" t="s">
        <v>2365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164</v>
      </c>
      <c r="AU247" s="19" t="s">
        <v>78</v>
      </c>
    </row>
    <row r="248" s="2" customFormat="1" ht="21.75" customHeight="1">
      <c r="A248" s="40"/>
      <c r="B248" s="41"/>
      <c r="C248" s="214" t="s">
        <v>943</v>
      </c>
      <c r="D248" s="214" t="s">
        <v>151</v>
      </c>
      <c r="E248" s="215" t="s">
        <v>2366</v>
      </c>
      <c r="F248" s="216" t="s">
        <v>2367</v>
      </c>
      <c r="G248" s="217" t="s">
        <v>228</v>
      </c>
      <c r="H248" s="218">
        <v>65</v>
      </c>
      <c r="I248" s="219"/>
      <c r="J248" s="220">
        <f>ROUND(I248*H248,2)</f>
        <v>0</v>
      </c>
      <c r="K248" s="216" t="s">
        <v>161</v>
      </c>
      <c r="L248" s="46"/>
      <c r="M248" s="221" t="s">
        <v>19</v>
      </c>
      <c r="N248" s="222" t="s">
        <v>40</v>
      </c>
      <c r="O248" s="86"/>
      <c r="P248" s="223">
        <f>O248*H248</f>
        <v>0</v>
      </c>
      <c r="Q248" s="223">
        <v>1.0000000000000001E-05</v>
      </c>
      <c r="R248" s="223">
        <f>Q248*H248</f>
        <v>0.00065000000000000008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286</v>
      </c>
      <c r="AT248" s="225" t="s">
        <v>151</v>
      </c>
      <c r="AU248" s="225" t="s">
        <v>78</v>
      </c>
      <c r="AY248" s="19" t="s">
        <v>149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76</v>
      </c>
      <c r="BK248" s="226">
        <f>ROUND(I248*H248,2)</f>
        <v>0</v>
      </c>
      <c r="BL248" s="19" t="s">
        <v>286</v>
      </c>
      <c r="BM248" s="225" t="s">
        <v>2368</v>
      </c>
    </row>
    <row r="249" s="2" customFormat="1">
      <c r="A249" s="40"/>
      <c r="B249" s="41"/>
      <c r="C249" s="42"/>
      <c r="D249" s="227" t="s">
        <v>158</v>
      </c>
      <c r="E249" s="42"/>
      <c r="F249" s="228" t="s">
        <v>2369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158</v>
      </c>
      <c r="AU249" s="19" t="s">
        <v>78</v>
      </c>
    </row>
    <row r="250" s="2" customFormat="1">
      <c r="A250" s="40"/>
      <c r="B250" s="41"/>
      <c r="C250" s="42"/>
      <c r="D250" s="232" t="s">
        <v>164</v>
      </c>
      <c r="E250" s="42"/>
      <c r="F250" s="233" t="s">
        <v>2370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164</v>
      </c>
      <c r="AU250" s="19" t="s">
        <v>78</v>
      </c>
    </row>
    <row r="251" s="2" customFormat="1" ht="24.15" customHeight="1">
      <c r="A251" s="40"/>
      <c r="B251" s="41"/>
      <c r="C251" s="214" t="s">
        <v>949</v>
      </c>
      <c r="D251" s="214" t="s">
        <v>151</v>
      </c>
      <c r="E251" s="215" t="s">
        <v>2371</v>
      </c>
      <c r="F251" s="216" t="s">
        <v>2372</v>
      </c>
      <c r="G251" s="217" t="s">
        <v>181</v>
      </c>
      <c r="H251" s="218">
        <v>0.106</v>
      </c>
      <c r="I251" s="219"/>
      <c r="J251" s="220">
        <f>ROUND(I251*H251,2)</f>
        <v>0</v>
      </c>
      <c r="K251" s="216" t="s">
        <v>161</v>
      </c>
      <c r="L251" s="46"/>
      <c r="M251" s="221" t="s">
        <v>19</v>
      </c>
      <c r="N251" s="222" t="s">
        <v>40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286</v>
      </c>
      <c r="AT251" s="225" t="s">
        <v>151</v>
      </c>
      <c r="AU251" s="225" t="s">
        <v>78</v>
      </c>
      <c r="AY251" s="19" t="s">
        <v>149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76</v>
      </c>
      <c r="BK251" s="226">
        <f>ROUND(I251*H251,2)</f>
        <v>0</v>
      </c>
      <c r="BL251" s="19" t="s">
        <v>286</v>
      </c>
      <c r="BM251" s="225" t="s">
        <v>2373</v>
      </c>
    </row>
    <row r="252" s="2" customFormat="1">
      <c r="A252" s="40"/>
      <c r="B252" s="41"/>
      <c r="C252" s="42"/>
      <c r="D252" s="227" t="s">
        <v>158</v>
      </c>
      <c r="E252" s="42"/>
      <c r="F252" s="228" t="s">
        <v>2374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158</v>
      </c>
      <c r="AU252" s="19" t="s">
        <v>78</v>
      </c>
    </row>
    <row r="253" s="2" customFormat="1">
      <c r="A253" s="40"/>
      <c r="B253" s="41"/>
      <c r="C253" s="42"/>
      <c r="D253" s="232" t="s">
        <v>164</v>
      </c>
      <c r="E253" s="42"/>
      <c r="F253" s="233" t="s">
        <v>2375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164</v>
      </c>
      <c r="AU253" s="19" t="s">
        <v>78</v>
      </c>
    </row>
    <row r="254" s="2" customFormat="1" ht="24.15" customHeight="1">
      <c r="A254" s="40"/>
      <c r="B254" s="41"/>
      <c r="C254" s="214" t="s">
        <v>955</v>
      </c>
      <c r="D254" s="214" t="s">
        <v>151</v>
      </c>
      <c r="E254" s="215" t="s">
        <v>2376</v>
      </c>
      <c r="F254" s="216" t="s">
        <v>2377</v>
      </c>
      <c r="G254" s="217" t="s">
        <v>181</v>
      </c>
      <c r="H254" s="218">
        <v>0.106</v>
      </c>
      <c r="I254" s="219"/>
      <c r="J254" s="220">
        <f>ROUND(I254*H254,2)</f>
        <v>0</v>
      </c>
      <c r="K254" s="216" t="s">
        <v>161</v>
      </c>
      <c r="L254" s="46"/>
      <c r="M254" s="221" t="s">
        <v>19</v>
      </c>
      <c r="N254" s="222" t="s">
        <v>40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286</v>
      </c>
      <c r="AT254" s="225" t="s">
        <v>151</v>
      </c>
      <c r="AU254" s="225" t="s">
        <v>78</v>
      </c>
      <c r="AY254" s="19" t="s">
        <v>149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76</v>
      </c>
      <c r="BK254" s="226">
        <f>ROUND(I254*H254,2)</f>
        <v>0</v>
      </c>
      <c r="BL254" s="19" t="s">
        <v>286</v>
      </c>
      <c r="BM254" s="225" t="s">
        <v>2378</v>
      </c>
    </row>
    <row r="255" s="2" customFormat="1">
      <c r="A255" s="40"/>
      <c r="B255" s="41"/>
      <c r="C255" s="42"/>
      <c r="D255" s="227" t="s">
        <v>158</v>
      </c>
      <c r="E255" s="42"/>
      <c r="F255" s="228" t="s">
        <v>2379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158</v>
      </c>
      <c r="AU255" s="19" t="s">
        <v>78</v>
      </c>
    </row>
    <row r="256" s="2" customFormat="1">
      <c r="A256" s="40"/>
      <c r="B256" s="41"/>
      <c r="C256" s="42"/>
      <c r="D256" s="232" t="s">
        <v>164</v>
      </c>
      <c r="E256" s="42"/>
      <c r="F256" s="233" t="s">
        <v>2380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164</v>
      </c>
      <c r="AU256" s="19" t="s">
        <v>78</v>
      </c>
    </row>
    <row r="257" s="12" customFormat="1" ht="22.8" customHeight="1">
      <c r="A257" s="12"/>
      <c r="B257" s="198"/>
      <c r="C257" s="199"/>
      <c r="D257" s="200" t="s">
        <v>68</v>
      </c>
      <c r="E257" s="212" t="s">
        <v>1230</v>
      </c>
      <c r="F257" s="212" t="s">
        <v>1231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SUM(P258:P334)</f>
        <v>0</v>
      </c>
      <c r="Q257" s="206"/>
      <c r="R257" s="207">
        <f>SUM(R258:R334)</f>
        <v>0.19466</v>
      </c>
      <c r="S257" s="206"/>
      <c r="T257" s="208">
        <f>SUM(T258:T334)</f>
        <v>0.1353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78</v>
      </c>
      <c r="AT257" s="210" t="s">
        <v>68</v>
      </c>
      <c r="AU257" s="210" t="s">
        <v>76</v>
      </c>
      <c r="AY257" s="209" t="s">
        <v>149</v>
      </c>
      <c r="BK257" s="211">
        <f>SUM(BK258:BK334)</f>
        <v>0</v>
      </c>
    </row>
    <row r="258" s="2" customFormat="1" ht="16.5" customHeight="1">
      <c r="A258" s="40"/>
      <c r="B258" s="41"/>
      <c r="C258" s="214" t="s">
        <v>963</v>
      </c>
      <c r="D258" s="214" t="s">
        <v>151</v>
      </c>
      <c r="E258" s="215" t="s">
        <v>2381</v>
      </c>
      <c r="F258" s="216" t="s">
        <v>2382</v>
      </c>
      <c r="G258" s="217" t="s">
        <v>1235</v>
      </c>
      <c r="H258" s="218">
        <v>1</v>
      </c>
      <c r="I258" s="219"/>
      <c r="J258" s="220">
        <f>ROUND(I258*H258,2)</f>
        <v>0</v>
      </c>
      <c r="K258" s="216" t="s">
        <v>161</v>
      </c>
      <c r="L258" s="46"/>
      <c r="M258" s="221" t="s">
        <v>19</v>
      </c>
      <c r="N258" s="222" t="s">
        <v>40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0.034200000000000001</v>
      </c>
      <c r="T258" s="224">
        <f>S258*H258</f>
        <v>0.034200000000000001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286</v>
      </c>
      <c r="AT258" s="225" t="s">
        <v>151</v>
      </c>
      <c r="AU258" s="225" t="s">
        <v>78</v>
      </c>
      <c r="AY258" s="19" t="s">
        <v>149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76</v>
      </c>
      <c r="BK258" s="226">
        <f>ROUND(I258*H258,2)</f>
        <v>0</v>
      </c>
      <c r="BL258" s="19" t="s">
        <v>286</v>
      </c>
      <c r="BM258" s="225" t="s">
        <v>2383</v>
      </c>
    </row>
    <row r="259" s="2" customFormat="1">
      <c r="A259" s="40"/>
      <c r="B259" s="41"/>
      <c r="C259" s="42"/>
      <c r="D259" s="227" t="s">
        <v>158</v>
      </c>
      <c r="E259" s="42"/>
      <c r="F259" s="228" t="s">
        <v>2384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158</v>
      </c>
      <c r="AU259" s="19" t="s">
        <v>78</v>
      </c>
    </row>
    <row r="260" s="2" customFormat="1">
      <c r="A260" s="40"/>
      <c r="B260" s="41"/>
      <c r="C260" s="42"/>
      <c r="D260" s="232" t="s">
        <v>164</v>
      </c>
      <c r="E260" s="42"/>
      <c r="F260" s="233" t="s">
        <v>2385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164</v>
      </c>
      <c r="AU260" s="19" t="s">
        <v>78</v>
      </c>
    </row>
    <row r="261" s="2" customFormat="1" ht="24.15" customHeight="1">
      <c r="A261" s="40"/>
      <c r="B261" s="41"/>
      <c r="C261" s="214" t="s">
        <v>970</v>
      </c>
      <c r="D261" s="214" t="s">
        <v>151</v>
      </c>
      <c r="E261" s="215" t="s">
        <v>2386</v>
      </c>
      <c r="F261" s="216" t="s">
        <v>2387</v>
      </c>
      <c r="G261" s="217" t="s">
        <v>1235</v>
      </c>
      <c r="H261" s="218">
        <v>2</v>
      </c>
      <c r="I261" s="219"/>
      <c r="J261" s="220">
        <f>ROUND(I261*H261,2)</f>
        <v>0</v>
      </c>
      <c r="K261" s="216" t="s">
        <v>161</v>
      </c>
      <c r="L261" s="46"/>
      <c r="M261" s="221" t="s">
        <v>19</v>
      </c>
      <c r="N261" s="222" t="s">
        <v>40</v>
      </c>
      <c r="O261" s="86"/>
      <c r="P261" s="223">
        <f>O261*H261</f>
        <v>0</v>
      </c>
      <c r="Q261" s="223">
        <v>0.016969999999999999</v>
      </c>
      <c r="R261" s="223">
        <f>Q261*H261</f>
        <v>0.033939999999999998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286</v>
      </c>
      <c r="AT261" s="225" t="s">
        <v>151</v>
      </c>
      <c r="AU261" s="225" t="s">
        <v>78</v>
      </c>
      <c r="AY261" s="19" t="s">
        <v>149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76</v>
      </c>
      <c r="BK261" s="226">
        <f>ROUND(I261*H261,2)</f>
        <v>0</v>
      </c>
      <c r="BL261" s="19" t="s">
        <v>286</v>
      </c>
      <c r="BM261" s="225" t="s">
        <v>2388</v>
      </c>
    </row>
    <row r="262" s="2" customFormat="1">
      <c r="A262" s="40"/>
      <c r="B262" s="41"/>
      <c r="C262" s="42"/>
      <c r="D262" s="227" t="s">
        <v>158</v>
      </c>
      <c r="E262" s="42"/>
      <c r="F262" s="228" t="s">
        <v>2389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158</v>
      </c>
      <c r="AU262" s="19" t="s">
        <v>78</v>
      </c>
    </row>
    <row r="263" s="2" customFormat="1">
      <c r="A263" s="40"/>
      <c r="B263" s="41"/>
      <c r="C263" s="42"/>
      <c r="D263" s="232" t="s">
        <v>164</v>
      </c>
      <c r="E263" s="42"/>
      <c r="F263" s="233" t="s">
        <v>2390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164</v>
      </c>
      <c r="AU263" s="19" t="s">
        <v>78</v>
      </c>
    </row>
    <row r="264" s="2" customFormat="1" ht="16.5" customHeight="1">
      <c r="A264" s="40"/>
      <c r="B264" s="41"/>
      <c r="C264" s="214" t="s">
        <v>977</v>
      </c>
      <c r="D264" s="214" t="s">
        <v>151</v>
      </c>
      <c r="E264" s="215" t="s">
        <v>1233</v>
      </c>
      <c r="F264" s="216" t="s">
        <v>1234</v>
      </c>
      <c r="G264" s="217" t="s">
        <v>1235</v>
      </c>
      <c r="H264" s="218">
        <v>1</v>
      </c>
      <c r="I264" s="219"/>
      <c r="J264" s="220">
        <f>ROUND(I264*H264,2)</f>
        <v>0</v>
      </c>
      <c r="K264" s="216" t="s">
        <v>161</v>
      </c>
      <c r="L264" s="46"/>
      <c r="M264" s="221" t="s">
        <v>19</v>
      </c>
      <c r="N264" s="222" t="s">
        <v>40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0.019460000000000002</v>
      </c>
      <c r="T264" s="224">
        <f>S264*H264</f>
        <v>0.019460000000000002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286</v>
      </c>
      <c r="AT264" s="225" t="s">
        <v>151</v>
      </c>
      <c r="AU264" s="225" t="s">
        <v>78</v>
      </c>
      <c r="AY264" s="19" t="s">
        <v>149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76</v>
      </c>
      <c r="BK264" s="226">
        <f>ROUND(I264*H264,2)</f>
        <v>0</v>
      </c>
      <c r="BL264" s="19" t="s">
        <v>286</v>
      </c>
      <c r="BM264" s="225" t="s">
        <v>2391</v>
      </c>
    </row>
    <row r="265" s="2" customFormat="1">
      <c r="A265" s="40"/>
      <c r="B265" s="41"/>
      <c r="C265" s="42"/>
      <c r="D265" s="227" t="s">
        <v>158</v>
      </c>
      <c r="E265" s="42"/>
      <c r="F265" s="228" t="s">
        <v>1237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158</v>
      </c>
      <c r="AU265" s="19" t="s">
        <v>78</v>
      </c>
    </row>
    <row r="266" s="2" customFormat="1">
      <c r="A266" s="40"/>
      <c r="B266" s="41"/>
      <c r="C266" s="42"/>
      <c r="D266" s="232" t="s">
        <v>164</v>
      </c>
      <c r="E266" s="42"/>
      <c r="F266" s="233" t="s">
        <v>1238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164</v>
      </c>
      <c r="AU266" s="19" t="s">
        <v>78</v>
      </c>
    </row>
    <row r="267" s="2" customFormat="1" ht="24.15" customHeight="1">
      <c r="A267" s="40"/>
      <c r="B267" s="41"/>
      <c r="C267" s="214" t="s">
        <v>475</v>
      </c>
      <c r="D267" s="214" t="s">
        <v>151</v>
      </c>
      <c r="E267" s="215" t="s">
        <v>2392</v>
      </c>
      <c r="F267" s="216" t="s">
        <v>2393</v>
      </c>
      <c r="G267" s="217" t="s">
        <v>1235</v>
      </c>
      <c r="H267" s="218">
        <v>2</v>
      </c>
      <c r="I267" s="219"/>
      <c r="J267" s="220">
        <f>ROUND(I267*H267,2)</f>
        <v>0</v>
      </c>
      <c r="K267" s="216" t="s">
        <v>161</v>
      </c>
      <c r="L267" s="46"/>
      <c r="M267" s="221" t="s">
        <v>19</v>
      </c>
      <c r="N267" s="222" t="s">
        <v>40</v>
      </c>
      <c r="O267" s="86"/>
      <c r="P267" s="223">
        <f>O267*H267</f>
        <v>0</v>
      </c>
      <c r="Q267" s="223">
        <v>0.020729999999999998</v>
      </c>
      <c r="R267" s="223">
        <f>Q267*H267</f>
        <v>0.041459999999999997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286</v>
      </c>
      <c r="AT267" s="225" t="s">
        <v>151</v>
      </c>
      <c r="AU267" s="225" t="s">
        <v>78</v>
      </c>
      <c r="AY267" s="19" t="s">
        <v>149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76</v>
      </c>
      <c r="BK267" s="226">
        <f>ROUND(I267*H267,2)</f>
        <v>0</v>
      </c>
      <c r="BL267" s="19" t="s">
        <v>286</v>
      </c>
      <c r="BM267" s="225" t="s">
        <v>2394</v>
      </c>
    </row>
    <row r="268" s="2" customFormat="1">
      <c r="A268" s="40"/>
      <c r="B268" s="41"/>
      <c r="C268" s="42"/>
      <c r="D268" s="227" t="s">
        <v>158</v>
      </c>
      <c r="E268" s="42"/>
      <c r="F268" s="228" t="s">
        <v>2395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158</v>
      </c>
      <c r="AU268" s="19" t="s">
        <v>78</v>
      </c>
    </row>
    <row r="269" s="2" customFormat="1">
      <c r="A269" s="40"/>
      <c r="B269" s="41"/>
      <c r="C269" s="42"/>
      <c r="D269" s="232" t="s">
        <v>164</v>
      </c>
      <c r="E269" s="42"/>
      <c r="F269" s="233" t="s">
        <v>2396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164</v>
      </c>
      <c r="AU269" s="19" t="s">
        <v>78</v>
      </c>
    </row>
    <row r="270" s="2" customFormat="1" ht="16.5" customHeight="1">
      <c r="A270" s="40"/>
      <c r="B270" s="41"/>
      <c r="C270" s="214" t="s">
        <v>993</v>
      </c>
      <c r="D270" s="214" t="s">
        <v>151</v>
      </c>
      <c r="E270" s="215" t="s">
        <v>2397</v>
      </c>
      <c r="F270" s="216" t="s">
        <v>2398</v>
      </c>
      <c r="G270" s="217" t="s">
        <v>1235</v>
      </c>
      <c r="H270" s="218">
        <v>1</v>
      </c>
      <c r="I270" s="219"/>
      <c r="J270" s="220">
        <f>ROUND(I270*H270,2)</f>
        <v>0</v>
      </c>
      <c r="K270" s="216" t="s">
        <v>161</v>
      </c>
      <c r="L270" s="46"/>
      <c r="M270" s="221" t="s">
        <v>19</v>
      </c>
      <c r="N270" s="222" t="s">
        <v>40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0.032899999999999999</v>
      </c>
      <c r="T270" s="224">
        <f>S270*H270</f>
        <v>0.032899999999999999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286</v>
      </c>
      <c r="AT270" s="225" t="s">
        <v>151</v>
      </c>
      <c r="AU270" s="225" t="s">
        <v>78</v>
      </c>
      <c r="AY270" s="19" t="s">
        <v>149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76</v>
      </c>
      <c r="BK270" s="226">
        <f>ROUND(I270*H270,2)</f>
        <v>0</v>
      </c>
      <c r="BL270" s="19" t="s">
        <v>286</v>
      </c>
      <c r="BM270" s="225" t="s">
        <v>2399</v>
      </c>
    </row>
    <row r="271" s="2" customFormat="1">
      <c r="A271" s="40"/>
      <c r="B271" s="41"/>
      <c r="C271" s="42"/>
      <c r="D271" s="227" t="s">
        <v>158</v>
      </c>
      <c r="E271" s="42"/>
      <c r="F271" s="228" t="s">
        <v>2398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158</v>
      </c>
      <c r="AU271" s="19" t="s">
        <v>78</v>
      </c>
    </row>
    <row r="272" s="2" customFormat="1">
      <c r="A272" s="40"/>
      <c r="B272" s="41"/>
      <c r="C272" s="42"/>
      <c r="D272" s="232" t="s">
        <v>164</v>
      </c>
      <c r="E272" s="42"/>
      <c r="F272" s="233" t="s">
        <v>2400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164</v>
      </c>
      <c r="AU272" s="19" t="s">
        <v>78</v>
      </c>
    </row>
    <row r="273" s="2" customFormat="1" ht="21.75" customHeight="1">
      <c r="A273" s="40"/>
      <c r="B273" s="41"/>
      <c r="C273" s="214" t="s">
        <v>1001</v>
      </c>
      <c r="D273" s="214" t="s">
        <v>151</v>
      </c>
      <c r="E273" s="215" t="s">
        <v>2401</v>
      </c>
      <c r="F273" s="216" t="s">
        <v>2402</v>
      </c>
      <c r="G273" s="217" t="s">
        <v>1235</v>
      </c>
      <c r="H273" s="218">
        <v>1</v>
      </c>
      <c r="I273" s="219"/>
      <c r="J273" s="220">
        <f>ROUND(I273*H273,2)</f>
        <v>0</v>
      </c>
      <c r="K273" s="216" t="s">
        <v>161</v>
      </c>
      <c r="L273" s="46"/>
      <c r="M273" s="221" t="s">
        <v>19</v>
      </c>
      <c r="N273" s="222" t="s">
        <v>40</v>
      </c>
      <c r="O273" s="86"/>
      <c r="P273" s="223">
        <f>O273*H273</f>
        <v>0</v>
      </c>
      <c r="Q273" s="223">
        <v>0.01383</v>
      </c>
      <c r="R273" s="223">
        <f>Q273*H273</f>
        <v>0.01383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286</v>
      </c>
      <c r="AT273" s="225" t="s">
        <v>151</v>
      </c>
      <c r="AU273" s="225" t="s">
        <v>78</v>
      </c>
      <c r="AY273" s="19" t="s">
        <v>149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76</v>
      </c>
      <c r="BK273" s="226">
        <f>ROUND(I273*H273,2)</f>
        <v>0</v>
      </c>
      <c r="BL273" s="19" t="s">
        <v>286</v>
      </c>
      <c r="BM273" s="225" t="s">
        <v>2403</v>
      </c>
    </row>
    <row r="274" s="2" customFormat="1">
      <c r="A274" s="40"/>
      <c r="B274" s="41"/>
      <c r="C274" s="42"/>
      <c r="D274" s="227" t="s">
        <v>158</v>
      </c>
      <c r="E274" s="42"/>
      <c r="F274" s="228" t="s">
        <v>2404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158</v>
      </c>
      <c r="AU274" s="19" t="s">
        <v>78</v>
      </c>
    </row>
    <row r="275" s="2" customFormat="1">
      <c r="A275" s="40"/>
      <c r="B275" s="41"/>
      <c r="C275" s="42"/>
      <c r="D275" s="232" t="s">
        <v>164</v>
      </c>
      <c r="E275" s="42"/>
      <c r="F275" s="233" t="s">
        <v>2405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164</v>
      </c>
      <c r="AU275" s="19" t="s">
        <v>78</v>
      </c>
    </row>
    <row r="276" s="2" customFormat="1" ht="24.15" customHeight="1">
      <c r="A276" s="40"/>
      <c r="B276" s="41"/>
      <c r="C276" s="214" t="s">
        <v>494</v>
      </c>
      <c r="D276" s="214" t="s">
        <v>151</v>
      </c>
      <c r="E276" s="215" t="s">
        <v>2406</v>
      </c>
      <c r="F276" s="216" t="s">
        <v>2407</v>
      </c>
      <c r="G276" s="217" t="s">
        <v>1235</v>
      </c>
      <c r="H276" s="218">
        <v>1</v>
      </c>
      <c r="I276" s="219"/>
      <c r="J276" s="220">
        <f>ROUND(I276*H276,2)</f>
        <v>0</v>
      </c>
      <c r="K276" s="216" t="s">
        <v>161</v>
      </c>
      <c r="L276" s="46"/>
      <c r="M276" s="221" t="s">
        <v>19</v>
      </c>
      <c r="N276" s="222" t="s">
        <v>40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0.0091999999999999998</v>
      </c>
      <c r="T276" s="224">
        <f>S276*H276</f>
        <v>0.0091999999999999998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286</v>
      </c>
      <c r="AT276" s="225" t="s">
        <v>151</v>
      </c>
      <c r="AU276" s="225" t="s">
        <v>78</v>
      </c>
      <c r="AY276" s="19" t="s">
        <v>149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76</v>
      </c>
      <c r="BK276" s="226">
        <f>ROUND(I276*H276,2)</f>
        <v>0</v>
      </c>
      <c r="BL276" s="19" t="s">
        <v>286</v>
      </c>
      <c r="BM276" s="225" t="s">
        <v>2408</v>
      </c>
    </row>
    <row r="277" s="2" customFormat="1">
      <c r="A277" s="40"/>
      <c r="B277" s="41"/>
      <c r="C277" s="42"/>
      <c r="D277" s="227" t="s">
        <v>158</v>
      </c>
      <c r="E277" s="42"/>
      <c r="F277" s="228" t="s">
        <v>2409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158</v>
      </c>
      <c r="AU277" s="19" t="s">
        <v>78</v>
      </c>
    </row>
    <row r="278" s="2" customFormat="1">
      <c r="A278" s="40"/>
      <c r="B278" s="41"/>
      <c r="C278" s="42"/>
      <c r="D278" s="232" t="s">
        <v>164</v>
      </c>
      <c r="E278" s="42"/>
      <c r="F278" s="233" t="s">
        <v>2410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164</v>
      </c>
      <c r="AU278" s="19" t="s">
        <v>78</v>
      </c>
    </row>
    <row r="279" s="2" customFormat="1" ht="33" customHeight="1">
      <c r="A279" s="40"/>
      <c r="B279" s="41"/>
      <c r="C279" s="214" t="s">
        <v>1016</v>
      </c>
      <c r="D279" s="214" t="s">
        <v>151</v>
      </c>
      <c r="E279" s="215" t="s">
        <v>2411</v>
      </c>
      <c r="F279" s="216" t="s">
        <v>2412</v>
      </c>
      <c r="G279" s="217" t="s">
        <v>1235</v>
      </c>
      <c r="H279" s="218">
        <v>1</v>
      </c>
      <c r="I279" s="219"/>
      <c r="J279" s="220">
        <f>ROUND(I279*H279,2)</f>
        <v>0</v>
      </c>
      <c r="K279" s="216" t="s">
        <v>161</v>
      </c>
      <c r="L279" s="46"/>
      <c r="M279" s="221" t="s">
        <v>19</v>
      </c>
      <c r="N279" s="222" t="s">
        <v>40</v>
      </c>
      <c r="O279" s="86"/>
      <c r="P279" s="223">
        <f>O279*H279</f>
        <v>0</v>
      </c>
      <c r="Q279" s="223">
        <v>0.0049300000000000004</v>
      </c>
      <c r="R279" s="223">
        <f>Q279*H279</f>
        <v>0.0049300000000000004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286</v>
      </c>
      <c r="AT279" s="225" t="s">
        <v>151</v>
      </c>
      <c r="AU279" s="225" t="s">
        <v>78</v>
      </c>
      <c r="AY279" s="19" t="s">
        <v>149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76</v>
      </c>
      <c r="BK279" s="226">
        <f>ROUND(I279*H279,2)</f>
        <v>0</v>
      </c>
      <c r="BL279" s="19" t="s">
        <v>286</v>
      </c>
      <c r="BM279" s="225" t="s">
        <v>2413</v>
      </c>
    </row>
    <row r="280" s="2" customFormat="1">
      <c r="A280" s="40"/>
      <c r="B280" s="41"/>
      <c r="C280" s="42"/>
      <c r="D280" s="227" t="s">
        <v>158</v>
      </c>
      <c r="E280" s="42"/>
      <c r="F280" s="228" t="s">
        <v>2414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78</v>
      </c>
    </row>
    <row r="281" s="2" customFormat="1">
      <c r="A281" s="40"/>
      <c r="B281" s="41"/>
      <c r="C281" s="42"/>
      <c r="D281" s="232" t="s">
        <v>164</v>
      </c>
      <c r="E281" s="42"/>
      <c r="F281" s="233" t="s">
        <v>2415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164</v>
      </c>
      <c r="AU281" s="19" t="s">
        <v>78</v>
      </c>
    </row>
    <row r="282" s="2" customFormat="1" ht="16.5" customHeight="1">
      <c r="A282" s="40"/>
      <c r="B282" s="41"/>
      <c r="C282" s="214" t="s">
        <v>693</v>
      </c>
      <c r="D282" s="214" t="s">
        <v>151</v>
      </c>
      <c r="E282" s="215" t="s">
        <v>2416</v>
      </c>
      <c r="F282" s="216" t="s">
        <v>2417</v>
      </c>
      <c r="G282" s="217" t="s">
        <v>1235</v>
      </c>
      <c r="H282" s="218">
        <v>1</v>
      </c>
      <c r="I282" s="219"/>
      <c r="J282" s="220">
        <f>ROUND(I282*H282,2)</f>
        <v>0</v>
      </c>
      <c r="K282" s="216" t="s">
        <v>161</v>
      </c>
      <c r="L282" s="46"/>
      <c r="M282" s="221" t="s">
        <v>19</v>
      </c>
      <c r="N282" s="222" t="s">
        <v>40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0.034700000000000002</v>
      </c>
      <c r="T282" s="224">
        <f>S282*H282</f>
        <v>0.034700000000000002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286</v>
      </c>
      <c r="AT282" s="225" t="s">
        <v>151</v>
      </c>
      <c r="AU282" s="225" t="s">
        <v>78</v>
      </c>
      <c r="AY282" s="19" t="s">
        <v>149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76</v>
      </c>
      <c r="BK282" s="226">
        <f>ROUND(I282*H282,2)</f>
        <v>0</v>
      </c>
      <c r="BL282" s="19" t="s">
        <v>286</v>
      </c>
      <c r="BM282" s="225" t="s">
        <v>2418</v>
      </c>
    </row>
    <row r="283" s="2" customFormat="1">
      <c r="A283" s="40"/>
      <c r="B283" s="41"/>
      <c r="C283" s="42"/>
      <c r="D283" s="227" t="s">
        <v>158</v>
      </c>
      <c r="E283" s="42"/>
      <c r="F283" s="228" t="s">
        <v>2419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158</v>
      </c>
      <c r="AU283" s="19" t="s">
        <v>78</v>
      </c>
    </row>
    <row r="284" s="2" customFormat="1">
      <c r="A284" s="40"/>
      <c r="B284" s="41"/>
      <c r="C284" s="42"/>
      <c r="D284" s="232" t="s">
        <v>164</v>
      </c>
      <c r="E284" s="42"/>
      <c r="F284" s="233" t="s">
        <v>2420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164</v>
      </c>
      <c r="AU284" s="19" t="s">
        <v>78</v>
      </c>
    </row>
    <row r="285" s="2" customFormat="1" ht="24.15" customHeight="1">
      <c r="A285" s="40"/>
      <c r="B285" s="41"/>
      <c r="C285" s="214" t="s">
        <v>738</v>
      </c>
      <c r="D285" s="214" t="s">
        <v>151</v>
      </c>
      <c r="E285" s="215" t="s">
        <v>2421</v>
      </c>
      <c r="F285" s="216" t="s">
        <v>2422</v>
      </c>
      <c r="G285" s="217" t="s">
        <v>1235</v>
      </c>
      <c r="H285" s="218">
        <v>2</v>
      </c>
      <c r="I285" s="219"/>
      <c r="J285" s="220">
        <f>ROUND(I285*H285,2)</f>
        <v>0</v>
      </c>
      <c r="K285" s="216" t="s">
        <v>161</v>
      </c>
      <c r="L285" s="46"/>
      <c r="M285" s="221" t="s">
        <v>19</v>
      </c>
      <c r="N285" s="222" t="s">
        <v>40</v>
      </c>
      <c r="O285" s="86"/>
      <c r="P285" s="223">
        <f>O285*H285</f>
        <v>0</v>
      </c>
      <c r="Q285" s="223">
        <v>0.010659999999999999</v>
      </c>
      <c r="R285" s="223">
        <f>Q285*H285</f>
        <v>0.021319999999999999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286</v>
      </c>
      <c r="AT285" s="225" t="s">
        <v>151</v>
      </c>
      <c r="AU285" s="225" t="s">
        <v>78</v>
      </c>
      <c r="AY285" s="19" t="s">
        <v>149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76</v>
      </c>
      <c r="BK285" s="226">
        <f>ROUND(I285*H285,2)</f>
        <v>0</v>
      </c>
      <c r="BL285" s="19" t="s">
        <v>286</v>
      </c>
      <c r="BM285" s="225" t="s">
        <v>2423</v>
      </c>
    </row>
    <row r="286" s="2" customFormat="1">
      <c r="A286" s="40"/>
      <c r="B286" s="41"/>
      <c r="C286" s="42"/>
      <c r="D286" s="227" t="s">
        <v>158</v>
      </c>
      <c r="E286" s="42"/>
      <c r="F286" s="228" t="s">
        <v>2424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158</v>
      </c>
      <c r="AU286" s="19" t="s">
        <v>78</v>
      </c>
    </row>
    <row r="287" s="2" customFormat="1">
      <c r="A287" s="40"/>
      <c r="B287" s="41"/>
      <c r="C287" s="42"/>
      <c r="D287" s="232" t="s">
        <v>164</v>
      </c>
      <c r="E287" s="42"/>
      <c r="F287" s="233" t="s">
        <v>2425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164</v>
      </c>
      <c r="AU287" s="19" t="s">
        <v>78</v>
      </c>
    </row>
    <row r="288" s="2" customFormat="1" ht="24.15" customHeight="1">
      <c r="A288" s="40"/>
      <c r="B288" s="41"/>
      <c r="C288" s="214" t="s">
        <v>775</v>
      </c>
      <c r="D288" s="214" t="s">
        <v>151</v>
      </c>
      <c r="E288" s="215" t="s">
        <v>2426</v>
      </c>
      <c r="F288" s="216" t="s">
        <v>2427</v>
      </c>
      <c r="G288" s="217" t="s">
        <v>1235</v>
      </c>
      <c r="H288" s="218">
        <v>1</v>
      </c>
      <c r="I288" s="219"/>
      <c r="J288" s="220">
        <f>ROUND(I288*H288,2)</f>
        <v>0</v>
      </c>
      <c r="K288" s="216" t="s">
        <v>161</v>
      </c>
      <c r="L288" s="46"/>
      <c r="M288" s="221" t="s">
        <v>19</v>
      </c>
      <c r="N288" s="222" t="s">
        <v>40</v>
      </c>
      <c r="O288" s="86"/>
      <c r="P288" s="223">
        <f>O288*H288</f>
        <v>0</v>
      </c>
      <c r="Q288" s="223">
        <v>0.05534</v>
      </c>
      <c r="R288" s="223">
        <f>Q288*H288</f>
        <v>0.05534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286</v>
      </c>
      <c r="AT288" s="225" t="s">
        <v>151</v>
      </c>
      <c r="AU288" s="225" t="s">
        <v>78</v>
      </c>
      <c r="AY288" s="19" t="s">
        <v>149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76</v>
      </c>
      <c r="BK288" s="226">
        <f>ROUND(I288*H288,2)</f>
        <v>0</v>
      </c>
      <c r="BL288" s="19" t="s">
        <v>286</v>
      </c>
      <c r="BM288" s="225" t="s">
        <v>2428</v>
      </c>
    </row>
    <row r="289" s="2" customFormat="1">
      <c r="A289" s="40"/>
      <c r="B289" s="41"/>
      <c r="C289" s="42"/>
      <c r="D289" s="227" t="s">
        <v>158</v>
      </c>
      <c r="E289" s="42"/>
      <c r="F289" s="228" t="s">
        <v>2429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158</v>
      </c>
      <c r="AU289" s="19" t="s">
        <v>78</v>
      </c>
    </row>
    <row r="290" s="2" customFormat="1">
      <c r="A290" s="40"/>
      <c r="B290" s="41"/>
      <c r="C290" s="42"/>
      <c r="D290" s="232" t="s">
        <v>164</v>
      </c>
      <c r="E290" s="42"/>
      <c r="F290" s="233" t="s">
        <v>2430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164</v>
      </c>
      <c r="AU290" s="19" t="s">
        <v>78</v>
      </c>
    </row>
    <row r="291" s="2" customFormat="1" ht="16.5" customHeight="1">
      <c r="A291" s="40"/>
      <c r="B291" s="41"/>
      <c r="C291" s="214" t="s">
        <v>796</v>
      </c>
      <c r="D291" s="214" t="s">
        <v>151</v>
      </c>
      <c r="E291" s="215" t="s">
        <v>1245</v>
      </c>
      <c r="F291" s="216" t="s">
        <v>1246</v>
      </c>
      <c r="G291" s="217" t="s">
        <v>1235</v>
      </c>
      <c r="H291" s="218">
        <v>2</v>
      </c>
      <c r="I291" s="219"/>
      <c r="J291" s="220">
        <f>ROUND(I291*H291,2)</f>
        <v>0</v>
      </c>
      <c r="K291" s="216" t="s">
        <v>161</v>
      </c>
      <c r="L291" s="46"/>
      <c r="M291" s="221" t="s">
        <v>19</v>
      </c>
      <c r="N291" s="222" t="s">
        <v>40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0.00156</v>
      </c>
      <c r="T291" s="224">
        <f>S291*H291</f>
        <v>0.0031199999999999999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286</v>
      </c>
      <c r="AT291" s="225" t="s">
        <v>151</v>
      </c>
      <c r="AU291" s="225" t="s">
        <v>78</v>
      </c>
      <c r="AY291" s="19" t="s">
        <v>149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76</v>
      </c>
      <c r="BK291" s="226">
        <f>ROUND(I291*H291,2)</f>
        <v>0</v>
      </c>
      <c r="BL291" s="19" t="s">
        <v>286</v>
      </c>
      <c r="BM291" s="225" t="s">
        <v>2431</v>
      </c>
    </row>
    <row r="292" s="2" customFormat="1">
      <c r="A292" s="40"/>
      <c r="B292" s="41"/>
      <c r="C292" s="42"/>
      <c r="D292" s="227" t="s">
        <v>158</v>
      </c>
      <c r="E292" s="42"/>
      <c r="F292" s="228" t="s">
        <v>1248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158</v>
      </c>
      <c r="AU292" s="19" t="s">
        <v>78</v>
      </c>
    </row>
    <row r="293" s="2" customFormat="1">
      <c r="A293" s="40"/>
      <c r="B293" s="41"/>
      <c r="C293" s="42"/>
      <c r="D293" s="232" t="s">
        <v>164</v>
      </c>
      <c r="E293" s="42"/>
      <c r="F293" s="233" t="s">
        <v>1249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164</v>
      </c>
      <c r="AU293" s="19" t="s">
        <v>78</v>
      </c>
    </row>
    <row r="294" s="2" customFormat="1" ht="16.5" customHeight="1">
      <c r="A294" s="40"/>
      <c r="B294" s="41"/>
      <c r="C294" s="214" t="s">
        <v>1058</v>
      </c>
      <c r="D294" s="214" t="s">
        <v>151</v>
      </c>
      <c r="E294" s="215" t="s">
        <v>2432</v>
      </c>
      <c r="F294" s="216" t="s">
        <v>2433</v>
      </c>
      <c r="G294" s="217" t="s">
        <v>1235</v>
      </c>
      <c r="H294" s="218">
        <v>2</v>
      </c>
      <c r="I294" s="219"/>
      <c r="J294" s="220">
        <f>ROUND(I294*H294,2)</f>
        <v>0</v>
      </c>
      <c r="K294" s="216" t="s">
        <v>161</v>
      </c>
      <c r="L294" s="46"/>
      <c r="M294" s="221" t="s">
        <v>19</v>
      </c>
      <c r="N294" s="222" t="s">
        <v>40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0.00085999999999999998</v>
      </c>
      <c r="T294" s="224">
        <f>S294*H294</f>
        <v>0.00172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286</v>
      </c>
      <c r="AT294" s="225" t="s">
        <v>151</v>
      </c>
      <c r="AU294" s="225" t="s">
        <v>78</v>
      </c>
      <c r="AY294" s="19" t="s">
        <v>149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76</v>
      </c>
      <c r="BK294" s="226">
        <f>ROUND(I294*H294,2)</f>
        <v>0</v>
      </c>
      <c r="BL294" s="19" t="s">
        <v>286</v>
      </c>
      <c r="BM294" s="225" t="s">
        <v>2434</v>
      </c>
    </row>
    <row r="295" s="2" customFormat="1">
      <c r="A295" s="40"/>
      <c r="B295" s="41"/>
      <c r="C295" s="42"/>
      <c r="D295" s="227" t="s">
        <v>158</v>
      </c>
      <c r="E295" s="42"/>
      <c r="F295" s="228" t="s">
        <v>2435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158</v>
      </c>
      <c r="AU295" s="19" t="s">
        <v>78</v>
      </c>
    </row>
    <row r="296" s="2" customFormat="1">
      <c r="A296" s="40"/>
      <c r="B296" s="41"/>
      <c r="C296" s="42"/>
      <c r="D296" s="232" t="s">
        <v>164</v>
      </c>
      <c r="E296" s="42"/>
      <c r="F296" s="233" t="s">
        <v>2436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164</v>
      </c>
      <c r="AU296" s="19" t="s">
        <v>78</v>
      </c>
    </row>
    <row r="297" s="2" customFormat="1" ht="24.15" customHeight="1">
      <c r="A297" s="40"/>
      <c r="B297" s="41"/>
      <c r="C297" s="214" t="s">
        <v>1065</v>
      </c>
      <c r="D297" s="214" t="s">
        <v>151</v>
      </c>
      <c r="E297" s="215" t="s">
        <v>2437</v>
      </c>
      <c r="F297" s="216" t="s">
        <v>2438</v>
      </c>
      <c r="G297" s="217" t="s">
        <v>1235</v>
      </c>
      <c r="H297" s="218">
        <v>1</v>
      </c>
      <c r="I297" s="219"/>
      <c r="J297" s="220">
        <f>ROUND(I297*H297,2)</f>
        <v>0</v>
      </c>
      <c r="K297" s="216" t="s">
        <v>161</v>
      </c>
      <c r="L297" s="46"/>
      <c r="M297" s="221" t="s">
        <v>19</v>
      </c>
      <c r="N297" s="222" t="s">
        <v>40</v>
      </c>
      <c r="O297" s="86"/>
      <c r="P297" s="223">
        <f>O297*H297</f>
        <v>0</v>
      </c>
      <c r="Q297" s="223">
        <v>0.0018</v>
      </c>
      <c r="R297" s="223">
        <f>Q297*H297</f>
        <v>0.0018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286</v>
      </c>
      <c r="AT297" s="225" t="s">
        <v>151</v>
      </c>
      <c r="AU297" s="225" t="s">
        <v>78</v>
      </c>
      <c r="AY297" s="19" t="s">
        <v>149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76</v>
      </c>
      <c r="BK297" s="226">
        <f>ROUND(I297*H297,2)</f>
        <v>0</v>
      </c>
      <c r="BL297" s="19" t="s">
        <v>286</v>
      </c>
      <c r="BM297" s="225" t="s">
        <v>2439</v>
      </c>
    </row>
    <row r="298" s="2" customFormat="1">
      <c r="A298" s="40"/>
      <c r="B298" s="41"/>
      <c r="C298" s="42"/>
      <c r="D298" s="227" t="s">
        <v>158</v>
      </c>
      <c r="E298" s="42"/>
      <c r="F298" s="228" t="s">
        <v>2440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158</v>
      </c>
      <c r="AU298" s="19" t="s">
        <v>78</v>
      </c>
    </row>
    <row r="299" s="2" customFormat="1">
      <c r="A299" s="40"/>
      <c r="B299" s="41"/>
      <c r="C299" s="42"/>
      <c r="D299" s="232" t="s">
        <v>164</v>
      </c>
      <c r="E299" s="42"/>
      <c r="F299" s="233" t="s">
        <v>2441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164</v>
      </c>
      <c r="AU299" s="19" t="s">
        <v>78</v>
      </c>
    </row>
    <row r="300" s="2" customFormat="1" ht="16.5" customHeight="1">
      <c r="A300" s="40"/>
      <c r="B300" s="41"/>
      <c r="C300" s="214" t="s">
        <v>1071</v>
      </c>
      <c r="D300" s="214" t="s">
        <v>151</v>
      </c>
      <c r="E300" s="215" t="s">
        <v>2442</v>
      </c>
      <c r="F300" s="216" t="s">
        <v>2443</v>
      </c>
      <c r="G300" s="217" t="s">
        <v>1235</v>
      </c>
      <c r="H300" s="218">
        <v>2</v>
      </c>
      <c r="I300" s="219"/>
      <c r="J300" s="220">
        <f>ROUND(I300*H300,2)</f>
        <v>0</v>
      </c>
      <c r="K300" s="216" t="s">
        <v>161</v>
      </c>
      <c r="L300" s="46"/>
      <c r="M300" s="221" t="s">
        <v>19</v>
      </c>
      <c r="N300" s="222" t="s">
        <v>40</v>
      </c>
      <c r="O300" s="86"/>
      <c r="P300" s="223">
        <f>O300*H300</f>
        <v>0</v>
      </c>
      <c r="Q300" s="223">
        <v>0.0018400000000000001</v>
      </c>
      <c r="R300" s="223">
        <f>Q300*H300</f>
        <v>0.0036800000000000001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286</v>
      </c>
      <c r="AT300" s="225" t="s">
        <v>151</v>
      </c>
      <c r="AU300" s="225" t="s">
        <v>78</v>
      </c>
      <c r="AY300" s="19" t="s">
        <v>149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76</v>
      </c>
      <c r="BK300" s="226">
        <f>ROUND(I300*H300,2)</f>
        <v>0</v>
      </c>
      <c r="BL300" s="19" t="s">
        <v>286</v>
      </c>
      <c r="BM300" s="225" t="s">
        <v>2444</v>
      </c>
    </row>
    <row r="301" s="2" customFormat="1">
      <c r="A301" s="40"/>
      <c r="B301" s="41"/>
      <c r="C301" s="42"/>
      <c r="D301" s="227" t="s">
        <v>158</v>
      </c>
      <c r="E301" s="42"/>
      <c r="F301" s="228" t="s">
        <v>2445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158</v>
      </c>
      <c r="AU301" s="19" t="s">
        <v>78</v>
      </c>
    </row>
    <row r="302" s="2" customFormat="1">
      <c r="A302" s="40"/>
      <c r="B302" s="41"/>
      <c r="C302" s="42"/>
      <c r="D302" s="232" t="s">
        <v>164</v>
      </c>
      <c r="E302" s="42"/>
      <c r="F302" s="233" t="s">
        <v>2446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164</v>
      </c>
      <c r="AU302" s="19" t="s">
        <v>78</v>
      </c>
    </row>
    <row r="303" s="2" customFormat="1" ht="24.15" customHeight="1">
      <c r="A303" s="40"/>
      <c r="B303" s="41"/>
      <c r="C303" s="214" t="s">
        <v>1077</v>
      </c>
      <c r="D303" s="214" t="s">
        <v>151</v>
      </c>
      <c r="E303" s="215" t="s">
        <v>2447</v>
      </c>
      <c r="F303" s="216" t="s">
        <v>2448</v>
      </c>
      <c r="G303" s="217" t="s">
        <v>238</v>
      </c>
      <c r="H303" s="218">
        <v>1</v>
      </c>
      <c r="I303" s="219"/>
      <c r="J303" s="220">
        <f>ROUND(I303*H303,2)</f>
        <v>0</v>
      </c>
      <c r="K303" s="216" t="s">
        <v>161</v>
      </c>
      <c r="L303" s="46"/>
      <c r="M303" s="221" t="s">
        <v>19</v>
      </c>
      <c r="N303" s="222" t="s">
        <v>40</v>
      </c>
      <c r="O303" s="86"/>
      <c r="P303" s="223">
        <f>O303*H303</f>
        <v>0</v>
      </c>
      <c r="Q303" s="223">
        <v>0.00012</v>
      </c>
      <c r="R303" s="223">
        <f>Q303*H303</f>
        <v>0.00012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286</v>
      </c>
      <c r="AT303" s="225" t="s">
        <v>151</v>
      </c>
      <c r="AU303" s="225" t="s">
        <v>78</v>
      </c>
      <c r="AY303" s="19" t="s">
        <v>149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76</v>
      </c>
      <c r="BK303" s="226">
        <f>ROUND(I303*H303,2)</f>
        <v>0</v>
      </c>
      <c r="BL303" s="19" t="s">
        <v>286</v>
      </c>
      <c r="BM303" s="225" t="s">
        <v>2449</v>
      </c>
    </row>
    <row r="304" s="2" customFormat="1">
      <c r="A304" s="40"/>
      <c r="B304" s="41"/>
      <c r="C304" s="42"/>
      <c r="D304" s="227" t="s">
        <v>158</v>
      </c>
      <c r="E304" s="42"/>
      <c r="F304" s="228" t="s">
        <v>2450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158</v>
      </c>
      <c r="AU304" s="19" t="s">
        <v>78</v>
      </c>
    </row>
    <row r="305" s="2" customFormat="1">
      <c r="A305" s="40"/>
      <c r="B305" s="41"/>
      <c r="C305" s="42"/>
      <c r="D305" s="232" t="s">
        <v>164</v>
      </c>
      <c r="E305" s="42"/>
      <c r="F305" s="233" t="s">
        <v>2451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164</v>
      </c>
      <c r="AU305" s="19" t="s">
        <v>78</v>
      </c>
    </row>
    <row r="306" s="2" customFormat="1" ht="24.15" customHeight="1">
      <c r="A306" s="40"/>
      <c r="B306" s="41"/>
      <c r="C306" s="234" t="s">
        <v>1084</v>
      </c>
      <c r="D306" s="234" t="s">
        <v>198</v>
      </c>
      <c r="E306" s="235" t="s">
        <v>2452</v>
      </c>
      <c r="F306" s="236" t="s">
        <v>2453</v>
      </c>
      <c r="G306" s="237" t="s">
        <v>238</v>
      </c>
      <c r="H306" s="238">
        <v>1</v>
      </c>
      <c r="I306" s="239"/>
      <c r="J306" s="240">
        <f>ROUND(I306*H306,2)</f>
        <v>0</v>
      </c>
      <c r="K306" s="236" t="s">
        <v>161</v>
      </c>
      <c r="L306" s="241"/>
      <c r="M306" s="242" t="s">
        <v>19</v>
      </c>
      <c r="N306" s="243" t="s">
        <v>40</v>
      </c>
      <c r="O306" s="86"/>
      <c r="P306" s="223">
        <f>O306*H306</f>
        <v>0</v>
      </c>
      <c r="Q306" s="223">
        <v>0.0053800000000000002</v>
      </c>
      <c r="R306" s="223">
        <f>Q306*H306</f>
        <v>0.0053800000000000002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330</v>
      </c>
      <c r="AT306" s="225" t="s">
        <v>198</v>
      </c>
      <c r="AU306" s="225" t="s">
        <v>78</v>
      </c>
      <c r="AY306" s="19" t="s">
        <v>149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76</v>
      </c>
      <c r="BK306" s="226">
        <f>ROUND(I306*H306,2)</f>
        <v>0</v>
      </c>
      <c r="BL306" s="19" t="s">
        <v>286</v>
      </c>
      <c r="BM306" s="225" t="s">
        <v>2454</v>
      </c>
    </row>
    <row r="307" s="2" customFormat="1">
      <c r="A307" s="40"/>
      <c r="B307" s="41"/>
      <c r="C307" s="42"/>
      <c r="D307" s="227" t="s">
        <v>158</v>
      </c>
      <c r="E307" s="42"/>
      <c r="F307" s="228" t="s">
        <v>2453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158</v>
      </c>
      <c r="AU307" s="19" t="s">
        <v>78</v>
      </c>
    </row>
    <row r="308" s="2" customFormat="1" ht="24.15" customHeight="1">
      <c r="A308" s="40"/>
      <c r="B308" s="41"/>
      <c r="C308" s="214" t="s">
        <v>1091</v>
      </c>
      <c r="D308" s="214" t="s">
        <v>151</v>
      </c>
      <c r="E308" s="215" t="s">
        <v>2455</v>
      </c>
      <c r="F308" s="216" t="s">
        <v>2456</v>
      </c>
      <c r="G308" s="217" t="s">
        <v>238</v>
      </c>
      <c r="H308" s="218">
        <v>1</v>
      </c>
      <c r="I308" s="219"/>
      <c r="J308" s="220">
        <f>ROUND(I308*H308,2)</f>
        <v>0</v>
      </c>
      <c r="K308" s="216" t="s">
        <v>161</v>
      </c>
      <c r="L308" s="46"/>
      <c r="M308" s="221" t="s">
        <v>19</v>
      </c>
      <c r="N308" s="222" t="s">
        <v>40</v>
      </c>
      <c r="O308" s="86"/>
      <c r="P308" s="223">
        <f>O308*H308</f>
        <v>0</v>
      </c>
      <c r="Q308" s="223">
        <v>0.00046999999999999999</v>
      </c>
      <c r="R308" s="223">
        <f>Q308*H308</f>
        <v>0.00046999999999999999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286</v>
      </c>
      <c r="AT308" s="225" t="s">
        <v>151</v>
      </c>
      <c r="AU308" s="225" t="s">
        <v>78</v>
      </c>
      <c r="AY308" s="19" t="s">
        <v>149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76</v>
      </c>
      <c r="BK308" s="226">
        <f>ROUND(I308*H308,2)</f>
        <v>0</v>
      </c>
      <c r="BL308" s="19" t="s">
        <v>286</v>
      </c>
      <c r="BM308" s="225" t="s">
        <v>2457</v>
      </c>
    </row>
    <row r="309" s="2" customFormat="1">
      <c r="A309" s="40"/>
      <c r="B309" s="41"/>
      <c r="C309" s="42"/>
      <c r="D309" s="227" t="s">
        <v>158</v>
      </c>
      <c r="E309" s="42"/>
      <c r="F309" s="228" t="s">
        <v>2458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158</v>
      </c>
      <c r="AU309" s="19" t="s">
        <v>78</v>
      </c>
    </row>
    <row r="310" s="2" customFormat="1">
      <c r="A310" s="40"/>
      <c r="B310" s="41"/>
      <c r="C310" s="42"/>
      <c r="D310" s="232" t="s">
        <v>164</v>
      </c>
      <c r="E310" s="42"/>
      <c r="F310" s="233" t="s">
        <v>2459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164</v>
      </c>
      <c r="AU310" s="19" t="s">
        <v>78</v>
      </c>
    </row>
    <row r="311" s="2" customFormat="1" ht="21.75" customHeight="1">
      <c r="A311" s="40"/>
      <c r="B311" s="41"/>
      <c r="C311" s="214" t="s">
        <v>1099</v>
      </c>
      <c r="D311" s="214" t="s">
        <v>151</v>
      </c>
      <c r="E311" s="215" t="s">
        <v>2460</v>
      </c>
      <c r="F311" s="216" t="s">
        <v>2461</v>
      </c>
      <c r="G311" s="217" t="s">
        <v>238</v>
      </c>
      <c r="H311" s="218">
        <v>3</v>
      </c>
      <c r="I311" s="219"/>
      <c r="J311" s="220">
        <f>ROUND(I311*H311,2)</f>
        <v>0</v>
      </c>
      <c r="K311" s="216" t="s">
        <v>161</v>
      </c>
      <c r="L311" s="46"/>
      <c r="M311" s="221" t="s">
        <v>19</v>
      </c>
      <c r="N311" s="222" t="s">
        <v>40</v>
      </c>
      <c r="O311" s="86"/>
      <c r="P311" s="223">
        <f>O311*H311</f>
        <v>0</v>
      </c>
      <c r="Q311" s="223">
        <v>0.00014999999999999999</v>
      </c>
      <c r="R311" s="223">
        <f>Q311*H311</f>
        <v>0.00044999999999999999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286</v>
      </c>
      <c r="AT311" s="225" t="s">
        <v>151</v>
      </c>
      <c r="AU311" s="225" t="s">
        <v>78</v>
      </c>
      <c r="AY311" s="19" t="s">
        <v>149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76</v>
      </c>
      <c r="BK311" s="226">
        <f>ROUND(I311*H311,2)</f>
        <v>0</v>
      </c>
      <c r="BL311" s="19" t="s">
        <v>286</v>
      </c>
      <c r="BM311" s="225" t="s">
        <v>2462</v>
      </c>
    </row>
    <row r="312" s="2" customFormat="1">
      <c r="A312" s="40"/>
      <c r="B312" s="41"/>
      <c r="C312" s="42"/>
      <c r="D312" s="227" t="s">
        <v>158</v>
      </c>
      <c r="E312" s="42"/>
      <c r="F312" s="228" t="s">
        <v>2463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158</v>
      </c>
      <c r="AU312" s="19" t="s">
        <v>78</v>
      </c>
    </row>
    <row r="313" s="2" customFormat="1">
      <c r="A313" s="40"/>
      <c r="B313" s="41"/>
      <c r="C313" s="42"/>
      <c r="D313" s="232" t="s">
        <v>164</v>
      </c>
      <c r="E313" s="42"/>
      <c r="F313" s="233" t="s">
        <v>2464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164</v>
      </c>
      <c r="AU313" s="19" t="s">
        <v>78</v>
      </c>
    </row>
    <row r="314" s="2" customFormat="1" ht="16.5" customHeight="1">
      <c r="A314" s="40"/>
      <c r="B314" s="41"/>
      <c r="C314" s="234" t="s">
        <v>1105</v>
      </c>
      <c r="D314" s="234" t="s">
        <v>198</v>
      </c>
      <c r="E314" s="235" t="s">
        <v>2465</v>
      </c>
      <c r="F314" s="236" t="s">
        <v>2466</v>
      </c>
      <c r="G314" s="237" t="s">
        <v>238</v>
      </c>
      <c r="H314" s="238">
        <v>3</v>
      </c>
      <c r="I314" s="239"/>
      <c r="J314" s="240">
        <f>ROUND(I314*H314,2)</f>
        <v>0</v>
      </c>
      <c r="K314" s="236" t="s">
        <v>155</v>
      </c>
      <c r="L314" s="241"/>
      <c r="M314" s="242" t="s">
        <v>19</v>
      </c>
      <c r="N314" s="243" t="s">
        <v>40</v>
      </c>
      <c r="O314" s="86"/>
      <c r="P314" s="223">
        <f>O314*H314</f>
        <v>0</v>
      </c>
      <c r="Q314" s="223">
        <v>0.002</v>
      </c>
      <c r="R314" s="223">
        <f>Q314*H314</f>
        <v>0.0060000000000000001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330</v>
      </c>
      <c r="AT314" s="225" t="s">
        <v>198</v>
      </c>
      <c r="AU314" s="225" t="s">
        <v>78</v>
      </c>
      <c r="AY314" s="19" t="s">
        <v>149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76</v>
      </c>
      <c r="BK314" s="226">
        <f>ROUND(I314*H314,2)</f>
        <v>0</v>
      </c>
      <c r="BL314" s="19" t="s">
        <v>286</v>
      </c>
      <c r="BM314" s="225" t="s">
        <v>2467</v>
      </c>
    </row>
    <row r="315" s="2" customFormat="1">
      <c r="A315" s="40"/>
      <c r="B315" s="41"/>
      <c r="C315" s="42"/>
      <c r="D315" s="227" t="s">
        <v>158</v>
      </c>
      <c r="E315" s="42"/>
      <c r="F315" s="228" t="s">
        <v>2466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158</v>
      </c>
      <c r="AU315" s="19" t="s">
        <v>78</v>
      </c>
    </row>
    <row r="316" s="2" customFormat="1" ht="16.5" customHeight="1">
      <c r="A316" s="40"/>
      <c r="B316" s="41"/>
      <c r="C316" s="214" t="s">
        <v>1110</v>
      </c>
      <c r="D316" s="214" t="s">
        <v>151</v>
      </c>
      <c r="E316" s="215" t="s">
        <v>2468</v>
      </c>
      <c r="F316" s="216" t="s">
        <v>2469</v>
      </c>
      <c r="G316" s="217" t="s">
        <v>238</v>
      </c>
      <c r="H316" s="218">
        <v>1</v>
      </c>
      <c r="I316" s="219"/>
      <c r="J316" s="220">
        <f>ROUND(I316*H316,2)</f>
        <v>0</v>
      </c>
      <c r="K316" s="216" t="s">
        <v>161</v>
      </c>
      <c r="L316" s="46"/>
      <c r="M316" s="221" t="s">
        <v>19</v>
      </c>
      <c r="N316" s="222" t="s">
        <v>40</v>
      </c>
      <c r="O316" s="86"/>
      <c r="P316" s="223">
        <f>O316*H316</f>
        <v>0</v>
      </c>
      <c r="Q316" s="223">
        <v>0.00019000000000000001</v>
      </c>
      <c r="R316" s="223">
        <f>Q316*H316</f>
        <v>0.00019000000000000001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286</v>
      </c>
      <c r="AT316" s="225" t="s">
        <v>151</v>
      </c>
      <c r="AU316" s="225" t="s">
        <v>78</v>
      </c>
      <c r="AY316" s="19" t="s">
        <v>149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76</v>
      </c>
      <c r="BK316" s="226">
        <f>ROUND(I316*H316,2)</f>
        <v>0</v>
      </c>
      <c r="BL316" s="19" t="s">
        <v>286</v>
      </c>
      <c r="BM316" s="225" t="s">
        <v>2470</v>
      </c>
    </row>
    <row r="317" s="2" customFormat="1">
      <c r="A317" s="40"/>
      <c r="B317" s="41"/>
      <c r="C317" s="42"/>
      <c r="D317" s="227" t="s">
        <v>158</v>
      </c>
      <c r="E317" s="42"/>
      <c r="F317" s="228" t="s">
        <v>2471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158</v>
      </c>
      <c r="AU317" s="19" t="s">
        <v>78</v>
      </c>
    </row>
    <row r="318" s="2" customFormat="1">
      <c r="A318" s="40"/>
      <c r="B318" s="41"/>
      <c r="C318" s="42"/>
      <c r="D318" s="232" t="s">
        <v>164</v>
      </c>
      <c r="E318" s="42"/>
      <c r="F318" s="233" t="s">
        <v>2472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164</v>
      </c>
      <c r="AU318" s="19" t="s">
        <v>78</v>
      </c>
    </row>
    <row r="319" s="2" customFormat="1" ht="24.15" customHeight="1">
      <c r="A319" s="40"/>
      <c r="B319" s="41"/>
      <c r="C319" s="234" t="s">
        <v>1119</v>
      </c>
      <c r="D319" s="234" t="s">
        <v>198</v>
      </c>
      <c r="E319" s="235" t="s">
        <v>2473</v>
      </c>
      <c r="F319" s="236" t="s">
        <v>2474</v>
      </c>
      <c r="G319" s="237" t="s">
        <v>238</v>
      </c>
      <c r="H319" s="238">
        <v>1</v>
      </c>
      <c r="I319" s="239"/>
      <c r="J319" s="240">
        <f>ROUND(I319*H319,2)</f>
        <v>0</v>
      </c>
      <c r="K319" s="236" t="s">
        <v>161</v>
      </c>
      <c r="L319" s="241"/>
      <c r="M319" s="242" t="s">
        <v>19</v>
      </c>
      <c r="N319" s="243" t="s">
        <v>40</v>
      </c>
      <c r="O319" s="86"/>
      <c r="P319" s="223">
        <f>O319*H319</f>
        <v>0</v>
      </c>
      <c r="Q319" s="223">
        <v>0.00044000000000000002</v>
      </c>
      <c r="R319" s="223">
        <f>Q319*H319</f>
        <v>0.00044000000000000002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330</v>
      </c>
      <c r="AT319" s="225" t="s">
        <v>198</v>
      </c>
      <c r="AU319" s="225" t="s">
        <v>78</v>
      </c>
      <c r="AY319" s="19" t="s">
        <v>149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76</v>
      </c>
      <c r="BK319" s="226">
        <f>ROUND(I319*H319,2)</f>
        <v>0</v>
      </c>
      <c r="BL319" s="19" t="s">
        <v>286</v>
      </c>
      <c r="BM319" s="225" t="s">
        <v>2475</v>
      </c>
    </row>
    <row r="320" s="2" customFormat="1">
      <c r="A320" s="40"/>
      <c r="B320" s="41"/>
      <c r="C320" s="42"/>
      <c r="D320" s="227" t="s">
        <v>158</v>
      </c>
      <c r="E320" s="42"/>
      <c r="F320" s="228" t="s">
        <v>2474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158</v>
      </c>
      <c r="AU320" s="19" t="s">
        <v>78</v>
      </c>
    </row>
    <row r="321" s="2" customFormat="1" ht="16.5" customHeight="1">
      <c r="A321" s="40"/>
      <c r="B321" s="41"/>
      <c r="C321" s="214" t="s">
        <v>1122</v>
      </c>
      <c r="D321" s="214" t="s">
        <v>151</v>
      </c>
      <c r="E321" s="215" t="s">
        <v>2476</v>
      </c>
      <c r="F321" s="216" t="s">
        <v>2477</v>
      </c>
      <c r="G321" s="217" t="s">
        <v>238</v>
      </c>
      <c r="H321" s="218">
        <v>1</v>
      </c>
      <c r="I321" s="219"/>
      <c r="J321" s="220">
        <f>ROUND(I321*H321,2)</f>
        <v>0</v>
      </c>
      <c r="K321" s="216" t="s">
        <v>161</v>
      </c>
      <c r="L321" s="46"/>
      <c r="M321" s="221" t="s">
        <v>19</v>
      </c>
      <c r="N321" s="222" t="s">
        <v>40</v>
      </c>
      <c r="O321" s="86"/>
      <c r="P321" s="223">
        <f>O321*H321</f>
        <v>0</v>
      </c>
      <c r="Q321" s="223">
        <v>0.00031</v>
      </c>
      <c r="R321" s="223">
        <f>Q321*H321</f>
        <v>0.00031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286</v>
      </c>
      <c r="AT321" s="225" t="s">
        <v>151</v>
      </c>
      <c r="AU321" s="225" t="s">
        <v>78</v>
      </c>
      <c r="AY321" s="19" t="s">
        <v>149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76</v>
      </c>
      <c r="BK321" s="226">
        <f>ROUND(I321*H321,2)</f>
        <v>0</v>
      </c>
      <c r="BL321" s="19" t="s">
        <v>286</v>
      </c>
      <c r="BM321" s="225" t="s">
        <v>2478</v>
      </c>
    </row>
    <row r="322" s="2" customFormat="1">
      <c r="A322" s="40"/>
      <c r="B322" s="41"/>
      <c r="C322" s="42"/>
      <c r="D322" s="227" t="s">
        <v>158</v>
      </c>
      <c r="E322" s="42"/>
      <c r="F322" s="228" t="s">
        <v>2477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158</v>
      </c>
      <c r="AU322" s="19" t="s">
        <v>78</v>
      </c>
    </row>
    <row r="323" s="2" customFormat="1">
      <c r="A323" s="40"/>
      <c r="B323" s="41"/>
      <c r="C323" s="42"/>
      <c r="D323" s="232" t="s">
        <v>164</v>
      </c>
      <c r="E323" s="42"/>
      <c r="F323" s="233" t="s">
        <v>2479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164</v>
      </c>
      <c r="AU323" s="19" t="s">
        <v>78</v>
      </c>
    </row>
    <row r="324" s="2" customFormat="1" ht="16.5" customHeight="1">
      <c r="A324" s="40"/>
      <c r="B324" s="41"/>
      <c r="C324" s="214" t="s">
        <v>1130</v>
      </c>
      <c r="D324" s="214" t="s">
        <v>151</v>
      </c>
      <c r="E324" s="215" t="s">
        <v>2480</v>
      </c>
      <c r="F324" s="216" t="s">
        <v>2481</v>
      </c>
      <c r="G324" s="217" t="s">
        <v>238</v>
      </c>
      <c r="H324" s="218">
        <v>1</v>
      </c>
      <c r="I324" s="219"/>
      <c r="J324" s="220">
        <f>ROUND(I324*H324,2)</f>
        <v>0</v>
      </c>
      <c r="K324" s="216" t="s">
        <v>155</v>
      </c>
      <c r="L324" s="46"/>
      <c r="M324" s="221" t="s">
        <v>19</v>
      </c>
      <c r="N324" s="222" t="s">
        <v>40</v>
      </c>
      <c r="O324" s="86"/>
      <c r="P324" s="223">
        <f>O324*H324</f>
        <v>0</v>
      </c>
      <c r="Q324" s="223">
        <v>0.0050000000000000001</v>
      </c>
      <c r="R324" s="223">
        <f>Q324*H324</f>
        <v>0.0050000000000000001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286</v>
      </c>
      <c r="AT324" s="225" t="s">
        <v>151</v>
      </c>
      <c r="AU324" s="225" t="s">
        <v>78</v>
      </c>
      <c r="AY324" s="19" t="s">
        <v>149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76</v>
      </c>
      <c r="BK324" s="226">
        <f>ROUND(I324*H324,2)</f>
        <v>0</v>
      </c>
      <c r="BL324" s="19" t="s">
        <v>286</v>
      </c>
      <c r="BM324" s="225" t="s">
        <v>2482</v>
      </c>
    </row>
    <row r="325" s="2" customFormat="1">
      <c r="A325" s="40"/>
      <c r="B325" s="41"/>
      <c r="C325" s="42"/>
      <c r="D325" s="227" t="s">
        <v>158</v>
      </c>
      <c r="E325" s="42"/>
      <c r="F325" s="228" t="s">
        <v>2481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158</v>
      </c>
      <c r="AU325" s="19" t="s">
        <v>78</v>
      </c>
    </row>
    <row r="326" s="13" customFormat="1">
      <c r="A326" s="13"/>
      <c r="B326" s="249"/>
      <c r="C326" s="250"/>
      <c r="D326" s="227" t="s">
        <v>438</v>
      </c>
      <c r="E326" s="251" t="s">
        <v>19</v>
      </c>
      <c r="F326" s="252" t="s">
        <v>2483</v>
      </c>
      <c r="G326" s="250"/>
      <c r="H326" s="251" t="s">
        <v>19</v>
      </c>
      <c r="I326" s="253"/>
      <c r="J326" s="250"/>
      <c r="K326" s="250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438</v>
      </c>
      <c r="AU326" s="258" t="s">
        <v>78</v>
      </c>
      <c r="AV326" s="13" t="s">
        <v>76</v>
      </c>
      <c r="AW326" s="13" t="s">
        <v>31</v>
      </c>
      <c r="AX326" s="13" t="s">
        <v>69</v>
      </c>
      <c r="AY326" s="258" t="s">
        <v>149</v>
      </c>
    </row>
    <row r="327" s="14" customFormat="1">
      <c r="A327" s="14"/>
      <c r="B327" s="259"/>
      <c r="C327" s="260"/>
      <c r="D327" s="227" t="s">
        <v>438</v>
      </c>
      <c r="E327" s="261" t="s">
        <v>19</v>
      </c>
      <c r="F327" s="262" t="s">
        <v>76</v>
      </c>
      <c r="G327" s="260"/>
      <c r="H327" s="263">
        <v>1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9" t="s">
        <v>438</v>
      </c>
      <c r="AU327" s="269" t="s">
        <v>78</v>
      </c>
      <c r="AV327" s="14" t="s">
        <v>78</v>
      </c>
      <c r="AW327" s="14" t="s">
        <v>31</v>
      </c>
      <c r="AX327" s="14" t="s">
        <v>69</v>
      </c>
      <c r="AY327" s="269" t="s">
        <v>149</v>
      </c>
    </row>
    <row r="328" s="16" customFormat="1">
      <c r="A328" s="16"/>
      <c r="B328" s="281"/>
      <c r="C328" s="282"/>
      <c r="D328" s="227" t="s">
        <v>438</v>
      </c>
      <c r="E328" s="283" t="s">
        <v>19</v>
      </c>
      <c r="F328" s="284" t="s">
        <v>446</v>
      </c>
      <c r="G328" s="282"/>
      <c r="H328" s="285">
        <v>1</v>
      </c>
      <c r="I328" s="286"/>
      <c r="J328" s="282"/>
      <c r="K328" s="282"/>
      <c r="L328" s="287"/>
      <c r="M328" s="288"/>
      <c r="N328" s="289"/>
      <c r="O328" s="289"/>
      <c r="P328" s="289"/>
      <c r="Q328" s="289"/>
      <c r="R328" s="289"/>
      <c r="S328" s="289"/>
      <c r="T328" s="290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91" t="s">
        <v>438</v>
      </c>
      <c r="AU328" s="291" t="s">
        <v>78</v>
      </c>
      <c r="AV328" s="16" t="s">
        <v>156</v>
      </c>
      <c r="AW328" s="16" t="s">
        <v>31</v>
      </c>
      <c r="AX328" s="16" t="s">
        <v>76</v>
      </c>
      <c r="AY328" s="291" t="s">
        <v>149</v>
      </c>
    </row>
    <row r="329" s="2" customFormat="1" ht="24.15" customHeight="1">
      <c r="A329" s="40"/>
      <c r="B329" s="41"/>
      <c r="C329" s="214" t="s">
        <v>1138</v>
      </c>
      <c r="D329" s="214" t="s">
        <v>151</v>
      </c>
      <c r="E329" s="215" t="s">
        <v>2484</v>
      </c>
      <c r="F329" s="216" t="s">
        <v>2485</v>
      </c>
      <c r="G329" s="217" t="s">
        <v>181</v>
      </c>
      <c r="H329" s="218">
        <v>0.19500000000000001</v>
      </c>
      <c r="I329" s="219"/>
      <c r="J329" s="220">
        <f>ROUND(I329*H329,2)</f>
        <v>0</v>
      </c>
      <c r="K329" s="216" t="s">
        <v>161</v>
      </c>
      <c r="L329" s="46"/>
      <c r="M329" s="221" t="s">
        <v>19</v>
      </c>
      <c r="N329" s="222" t="s">
        <v>40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286</v>
      </c>
      <c r="AT329" s="225" t="s">
        <v>151</v>
      </c>
      <c r="AU329" s="225" t="s">
        <v>78</v>
      </c>
      <c r="AY329" s="19" t="s">
        <v>149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76</v>
      </c>
      <c r="BK329" s="226">
        <f>ROUND(I329*H329,2)</f>
        <v>0</v>
      </c>
      <c r="BL329" s="19" t="s">
        <v>286</v>
      </c>
      <c r="BM329" s="225" t="s">
        <v>2486</v>
      </c>
    </row>
    <row r="330" s="2" customFormat="1">
      <c r="A330" s="40"/>
      <c r="B330" s="41"/>
      <c r="C330" s="42"/>
      <c r="D330" s="227" t="s">
        <v>158</v>
      </c>
      <c r="E330" s="42"/>
      <c r="F330" s="228" t="s">
        <v>2487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158</v>
      </c>
      <c r="AU330" s="19" t="s">
        <v>78</v>
      </c>
    </row>
    <row r="331" s="2" customFormat="1">
      <c r="A331" s="40"/>
      <c r="B331" s="41"/>
      <c r="C331" s="42"/>
      <c r="D331" s="232" t="s">
        <v>164</v>
      </c>
      <c r="E331" s="42"/>
      <c r="F331" s="233" t="s">
        <v>2488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164</v>
      </c>
      <c r="AU331" s="19" t="s">
        <v>78</v>
      </c>
    </row>
    <row r="332" s="2" customFormat="1" ht="24.15" customHeight="1">
      <c r="A332" s="40"/>
      <c r="B332" s="41"/>
      <c r="C332" s="214" t="s">
        <v>1146</v>
      </c>
      <c r="D332" s="214" t="s">
        <v>151</v>
      </c>
      <c r="E332" s="215" t="s">
        <v>2489</v>
      </c>
      <c r="F332" s="216" t="s">
        <v>2490</v>
      </c>
      <c r="G332" s="217" t="s">
        <v>181</v>
      </c>
      <c r="H332" s="218">
        <v>0.19500000000000001</v>
      </c>
      <c r="I332" s="219"/>
      <c r="J332" s="220">
        <f>ROUND(I332*H332,2)</f>
        <v>0</v>
      </c>
      <c r="K332" s="216" t="s">
        <v>161</v>
      </c>
      <c r="L332" s="46"/>
      <c r="M332" s="221" t="s">
        <v>19</v>
      </c>
      <c r="N332" s="222" t="s">
        <v>40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286</v>
      </c>
      <c r="AT332" s="225" t="s">
        <v>151</v>
      </c>
      <c r="AU332" s="225" t="s">
        <v>78</v>
      </c>
      <c r="AY332" s="19" t="s">
        <v>149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76</v>
      </c>
      <c r="BK332" s="226">
        <f>ROUND(I332*H332,2)</f>
        <v>0</v>
      </c>
      <c r="BL332" s="19" t="s">
        <v>286</v>
      </c>
      <c r="BM332" s="225" t="s">
        <v>2491</v>
      </c>
    </row>
    <row r="333" s="2" customFormat="1">
      <c r="A333" s="40"/>
      <c r="B333" s="41"/>
      <c r="C333" s="42"/>
      <c r="D333" s="227" t="s">
        <v>158</v>
      </c>
      <c r="E333" s="42"/>
      <c r="F333" s="228" t="s">
        <v>2492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158</v>
      </c>
      <c r="AU333" s="19" t="s">
        <v>78</v>
      </c>
    </row>
    <row r="334" s="2" customFormat="1">
      <c r="A334" s="40"/>
      <c r="B334" s="41"/>
      <c r="C334" s="42"/>
      <c r="D334" s="232" t="s">
        <v>164</v>
      </c>
      <c r="E334" s="42"/>
      <c r="F334" s="233" t="s">
        <v>2493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164</v>
      </c>
      <c r="AU334" s="19" t="s">
        <v>78</v>
      </c>
    </row>
    <row r="335" s="12" customFormat="1" ht="22.8" customHeight="1">
      <c r="A335" s="12"/>
      <c r="B335" s="198"/>
      <c r="C335" s="199"/>
      <c r="D335" s="200" t="s">
        <v>68</v>
      </c>
      <c r="E335" s="212" t="s">
        <v>2494</v>
      </c>
      <c r="F335" s="212" t="s">
        <v>2495</v>
      </c>
      <c r="G335" s="199"/>
      <c r="H335" s="199"/>
      <c r="I335" s="202"/>
      <c r="J335" s="213">
        <f>BK335</f>
        <v>0</v>
      </c>
      <c r="K335" s="199"/>
      <c r="L335" s="204"/>
      <c r="M335" s="205"/>
      <c r="N335" s="206"/>
      <c r="O335" s="206"/>
      <c r="P335" s="207">
        <f>SUM(P336:P338)</f>
        <v>0</v>
      </c>
      <c r="Q335" s="206"/>
      <c r="R335" s="207">
        <f>SUM(R336:R338)</f>
        <v>0.0184</v>
      </c>
      <c r="S335" s="206"/>
      <c r="T335" s="208">
        <f>SUM(T336:T338)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9" t="s">
        <v>78</v>
      </c>
      <c r="AT335" s="210" t="s">
        <v>68</v>
      </c>
      <c r="AU335" s="210" t="s">
        <v>76</v>
      </c>
      <c r="AY335" s="209" t="s">
        <v>149</v>
      </c>
      <c r="BK335" s="211">
        <f>SUM(BK336:BK338)</f>
        <v>0</v>
      </c>
    </row>
    <row r="336" s="2" customFormat="1" ht="33" customHeight="1">
      <c r="A336" s="40"/>
      <c r="B336" s="41"/>
      <c r="C336" s="214" t="s">
        <v>1151</v>
      </c>
      <c r="D336" s="214" t="s">
        <v>151</v>
      </c>
      <c r="E336" s="215" t="s">
        <v>2496</v>
      </c>
      <c r="F336" s="216" t="s">
        <v>2497</v>
      </c>
      <c r="G336" s="217" t="s">
        <v>1235</v>
      </c>
      <c r="H336" s="218">
        <v>2</v>
      </c>
      <c r="I336" s="219"/>
      <c r="J336" s="220">
        <f>ROUND(I336*H336,2)</f>
        <v>0</v>
      </c>
      <c r="K336" s="216" t="s">
        <v>161</v>
      </c>
      <c r="L336" s="46"/>
      <c r="M336" s="221" t="s">
        <v>19</v>
      </c>
      <c r="N336" s="222" t="s">
        <v>40</v>
      </c>
      <c r="O336" s="86"/>
      <c r="P336" s="223">
        <f>O336*H336</f>
        <v>0</v>
      </c>
      <c r="Q336" s="223">
        <v>0.0091999999999999998</v>
      </c>
      <c r="R336" s="223">
        <f>Q336*H336</f>
        <v>0.0184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286</v>
      </c>
      <c r="AT336" s="225" t="s">
        <v>151</v>
      </c>
      <c r="AU336" s="225" t="s">
        <v>78</v>
      </c>
      <c r="AY336" s="19" t="s">
        <v>149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76</v>
      </c>
      <c r="BK336" s="226">
        <f>ROUND(I336*H336,2)</f>
        <v>0</v>
      </c>
      <c r="BL336" s="19" t="s">
        <v>286</v>
      </c>
      <c r="BM336" s="225" t="s">
        <v>2498</v>
      </c>
    </row>
    <row r="337" s="2" customFormat="1">
      <c r="A337" s="40"/>
      <c r="B337" s="41"/>
      <c r="C337" s="42"/>
      <c r="D337" s="227" t="s">
        <v>158</v>
      </c>
      <c r="E337" s="42"/>
      <c r="F337" s="228" t="s">
        <v>2499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158</v>
      </c>
      <c r="AU337" s="19" t="s">
        <v>78</v>
      </c>
    </row>
    <row r="338" s="2" customFormat="1">
      <c r="A338" s="40"/>
      <c r="B338" s="41"/>
      <c r="C338" s="42"/>
      <c r="D338" s="232" t="s">
        <v>164</v>
      </c>
      <c r="E338" s="42"/>
      <c r="F338" s="233" t="s">
        <v>2500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164</v>
      </c>
      <c r="AU338" s="19" t="s">
        <v>78</v>
      </c>
    </row>
    <row r="339" s="12" customFormat="1" ht="22.8" customHeight="1">
      <c r="A339" s="12"/>
      <c r="B339" s="198"/>
      <c r="C339" s="199"/>
      <c r="D339" s="200" t="s">
        <v>68</v>
      </c>
      <c r="E339" s="212" t="s">
        <v>2501</v>
      </c>
      <c r="F339" s="212" t="s">
        <v>2502</v>
      </c>
      <c r="G339" s="199"/>
      <c r="H339" s="199"/>
      <c r="I339" s="202"/>
      <c r="J339" s="213">
        <f>BK339</f>
        <v>0</v>
      </c>
      <c r="K339" s="199"/>
      <c r="L339" s="204"/>
      <c r="M339" s="205"/>
      <c r="N339" s="206"/>
      <c r="O339" s="206"/>
      <c r="P339" s="207">
        <f>SUM(P340:P348)</f>
        <v>0</v>
      </c>
      <c r="Q339" s="206"/>
      <c r="R339" s="207">
        <f>SUM(R340:R348)</f>
        <v>0.0035100000000000001</v>
      </c>
      <c r="S339" s="206"/>
      <c r="T339" s="208">
        <f>SUM(T340:T348)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9" t="s">
        <v>78</v>
      </c>
      <c r="AT339" s="210" t="s">
        <v>68</v>
      </c>
      <c r="AU339" s="210" t="s">
        <v>76</v>
      </c>
      <c r="AY339" s="209" t="s">
        <v>149</v>
      </c>
      <c r="BK339" s="211">
        <f>SUM(BK340:BK348)</f>
        <v>0</v>
      </c>
    </row>
    <row r="340" s="2" customFormat="1" ht="16.5" customHeight="1">
      <c r="A340" s="40"/>
      <c r="B340" s="41"/>
      <c r="C340" s="214" t="s">
        <v>1159</v>
      </c>
      <c r="D340" s="214" t="s">
        <v>151</v>
      </c>
      <c r="E340" s="215" t="s">
        <v>2503</v>
      </c>
      <c r="F340" s="216" t="s">
        <v>2504</v>
      </c>
      <c r="G340" s="217" t="s">
        <v>228</v>
      </c>
      <c r="H340" s="218">
        <v>9</v>
      </c>
      <c r="I340" s="219"/>
      <c r="J340" s="220">
        <f>ROUND(I340*H340,2)</f>
        <v>0</v>
      </c>
      <c r="K340" s="216" t="s">
        <v>161</v>
      </c>
      <c r="L340" s="46"/>
      <c r="M340" s="221" t="s">
        <v>19</v>
      </c>
      <c r="N340" s="222" t="s">
        <v>40</v>
      </c>
      <c r="O340" s="86"/>
      <c r="P340" s="223">
        <f>O340*H340</f>
        <v>0</v>
      </c>
      <c r="Q340" s="223">
        <v>0.00038999999999999999</v>
      </c>
      <c r="R340" s="223">
        <f>Q340*H340</f>
        <v>0.0035100000000000001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286</v>
      </c>
      <c r="AT340" s="225" t="s">
        <v>151</v>
      </c>
      <c r="AU340" s="225" t="s">
        <v>78</v>
      </c>
      <c r="AY340" s="19" t="s">
        <v>149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76</v>
      </c>
      <c r="BK340" s="226">
        <f>ROUND(I340*H340,2)</f>
        <v>0</v>
      </c>
      <c r="BL340" s="19" t="s">
        <v>286</v>
      </c>
      <c r="BM340" s="225" t="s">
        <v>2505</v>
      </c>
    </row>
    <row r="341" s="2" customFormat="1">
      <c r="A341" s="40"/>
      <c r="B341" s="41"/>
      <c r="C341" s="42"/>
      <c r="D341" s="227" t="s">
        <v>158</v>
      </c>
      <c r="E341" s="42"/>
      <c r="F341" s="228" t="s">
        <v>2506</v>
      </c>
      <c r="G341" s="42"/>
      <c r="H341" s="42"/>
      <c r="I341" s="229"/>
      <c r="J341" s="42"/>
      <c r="K341" s="42"/>
      <c r="L341" s="46"/>
      <c r="M341" s="230"/>
      <c r="N341" s="231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158</v>
      </c>
      <c r="AU341" s="19" t="s">
        <v>78</v>
      </c>
    </row>
    <row r="342" s="2" customFormat="1">
      <c r="A342" s="40"/>
      <c r="B342" s="41"/>
      <c r="C342" s="42"/>
      <c r="D342" s="232" t="s">
        <v>164</v>
      </c>
      <c r="E342" s="42"/>
      <c r="F342" s="233" t="s">
        <v>2507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164</v>
      </c>
      <c r="AU342" s="19" t="s">
        <v>78</v>
      </c>
    </row>
    <row r="343" s="2" customFormat="1" ht="21.75" customHeight="1">
      <c r="A343" s="40"/>
      <c r="B343" s="41"/>
      <c r="C343" s="214" t="s">
        <v>1162</v>
      </c>
      <c r="D343" s="214" t="s">
        <v>151</v>
      </c>
      <c r="E343" s="215" t="s">
        <v>2508</v>
      </c>
      <c r="F343" s="216" t="s">
        <v>2509</v>
      </c>
      <c r="G343" s="217" t="s">
        <v>181</v>
      </c>
      <c r="H343" s="218">
        <v>0.0040000000000000001</v>
      </c>
      <c r="I343" s="219"/>
      <c r="J343" s="220">
        <f>ROUND(I343*H343,2)</f>
        <v>0</v>
      </c>
      <c r="K343" s="216" t="s">
        <v>161</v>
      </c>
      <c r="L343" s="46"/>
      <c r="M343" s="221" t="s">
        <v>19</v>
      </c>
      <c r="N343" s="222" t="s">
        <v>40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286</v>
      </c>
      <c r="AT343" s="225" t="s">
        <v>151</v>
      </c>
      <c r="AU343" s="225" t="s">
        <v>78</v>
      </c>
      <c r="AY343" s="19" t="s">
        <v>149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76</v>
      </c>
      <c r="BK343" s="226">
        <f>ROUND(I343*H343,2)</f>
        <v>0</v>
      </c>
      <c r="BL343" s="19" t="s">
        <v>286</v>
      </c>
      <c r="BM343" s="225" t="s">
        <v>2510</v>
      </c>
    </row>
    <row r="344" s="2" customFormat="1">
      <c r="A344" s="40"/>
      <c r="B344" s="41"/>
      <c r="C344" s="42"/>
      <c r="D344" s="227" t="s">
        <v>158</v>
      </c>
      <c r="E344" s="42"/>
      <c r="F344" s="228" t="s">
        <v>2511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158</v>
      </c>
      <c r="AU344" s="19" t="s">
        <v>78</v>
      </c>
    </row>
    <row r="345" s="2" customFormat="1">
      <c r="A345" s="40"/>
      <c r="B345" s="41"/>
      <c r="C345" s="42"/>
      <c r="D345" s="232" t="s">
        <v>164</v>
      </c>
      <c r="E345" s="42"/>
      <c r="F345" s="233" t="s">
        <v>2512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164</v>
      </c>
      <c r="AU345" s="19" t="s">
        <v>78</v>
      </c>
    </row>
    <row r="346" s="2" customFormat="1" ht="24.15" customHeight="1">
      <c r="A346" s="40"/>
      <c r="B346" s="41"/>
      <c r="C346" s="214" t="s">
        <v>1168</v>
      </c>
      <c r="D346" s="214" t="s">
        <v>151</v>
      </c>
      <c r="E346" s="215" t="s">
        <v>2513</v>
      </c>
      <c r="F346" s="216" t="s">
        <v>2514</v>
      </c>
      <c r="G346" s="217" t="s">
        <v>181</v>
      </c>
      <c r="H346" s="218">
        <v>0.0040000000000000001</v>
      </c>
      <c r="I346" s="219"/>
      <c r="J346" s="220">
        <f>ROUND(I346*H346,2)</f>
        <v>0</v>
      </c>
      <c r="K346" s="216" t="s">
        <v>161</v>
      </c>
      <c r="L346" s="46"/>
      <c r="M346" s="221" t="s">
        <v>19</v>
      </c>
      <c r="N346" s="222" t="s">
        <v>40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286</v>
      </c>
      <c r="AT346" s="225" t="s">
        <v>151</v>
      </c>
      <c r="AU346" s="225" t="s">
        <v>78</v>
      </c>
      <c r="AY346" s="19" t="s">
        <v>149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76</v>
      </c>
      <c r="BK346" s="226">
        <f>ROUND(I346*H346,2)</f>
        <v>0</v>
      </c>
      <c r="BL346" s="19" t="s">
        <v>286</v>
      </c>
      <c r="BM346" s="225" t="s">
        <v>2515</v>
      </c>
    </row>
    <row r="347" s="2" customFormat="1">
      <c r="A347" s="40"/>
      <c r="B347" s="41"/>
      <c r="C347" s="42"/>
      <c r="D347" s="227" t="s">
        <v>158</v>
      </c>
      <c r="E347" s="42"/>
      <c r="F347" s="228" t="s">
        <v>2516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158</v>
      </c>
      <c r="AU347" s="19" t="s">
        <v>78</v>
      </c>
    </row>
    <row r="348" s="2" customFormat="1">
      <c r="A348" s="40"/>
      <c r="B348" s="41"/>
      <c r="C348" s="42"/>
      <c r="D348" s="232" t="s">
        <v>164</v>
      </c>
      <c r="E348" s="42"/>
      <c r="F348" s="233" t="s">
        <v>2517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164</v>
      </c>
      <c r="AU348" s="19" t="s">
        <v>78</v>
      </c>
    </row>
    <row r="349" s="12" customFormat="1" ht="22.8" customHeight="1">
      <c r="A349" s="12"/>
      <c r="B349" s="198"/>
      <c r="C349" s="199"/>
      <c r="D349" s="200" t="s">
        <v>68</v>
      </c>
      <c r="E349" s="212" t="s">
        <v>2518</v>
      </c>
      <c r="F349" s="212" t="s">
        <v>2519</v>
      </c>
      <c r="G349" s="199"/>
      <c r="H349" s="199"/>
      <c r="I349" s="202"/>
      <c r="J349" s="213">
        <f>BK349</f>
        <v>0</v>
      </c>
      <c r="K349" s="199"/>
      <c r="L349" s="204"/>
      <c r="M349" s="205"/>
      <c r="N349" s="206"/>
      <c r="O349" s="206"/>
      <c r="P349" s="207">
        <f>SUM(P350:P361)</f>
        <v>0</v>
      </c>
      <c r="Q349" s="206"/>
      <c r="R349" s="207">
        <f>SUM(R350:R361)</f>
        <v>0.00594</v>
      </c>
      <c r="S349" s="206"/>
      <c r="T349" s="208">
        <f>SUM(T350:T361)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9" t="s">
        <v>78</v>
      </c>
      <c r="AT349" s="210" t="s">
        <v>68</v>
      </c>
      <c r="AU349" s="210" t="s">
        <v>76</v>
      </c>
      <c r="AY349" s="209" t="s">
        <v>149</v>
      </c>
      <c r="BK349" s="211">
        <f>SUM(BK350:BK361)</f>
        <v>0</v>
      </c>
    </row>
    <row r="350" s="2" customFormat="1" ht="24.15" customHeight="1">
      <c r="A350" s="40"/>
      <c r="B350" s="41"/>
      <c r="C350" s="214" t="s">
        <v>1176</v>
      </c>
      <c r="D350" s="214" t="s">
        <v>151</v>
      </c>
      <c r="E350" s="215" t="s">
        <v>2520</v>
      </c>
      <c r="F350" s="216" t="s">
        <v>2521</v>
      </c>
      <c r="G350" s="217" t="s">
        <v>238</v>
      </c>
      <c r="H350" s="218">
        <v>3</v>
      </c>
      <c r="I350" s="219"/>
      <c r="J350" s="220">
        <f>ROUND(I350*H350,2)</f>
        <v>0</v>
      </c>
      <c r="K350" s="216" t="s">
        <v>161</v>
      </c>
      <c r="L350" s="46"/>
      <c r="M350" s="221" t="s">
        <v>19</v>
      </c>
      <c r="N350" s="222" t="s">
        <v>40</v>
      </c>
      <c r="O350" s="86"/>
      <c r="P350" s="223">
        <f>O350*H350</f>
        <v>0</v>
      </c>
      <c r="Q350" s="223">
        <v>0.00147</v>
      </c>
      <c r="R350" s="223">
        <f>Q350*H350</f>
        <v>0.0044099999999999999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286</v>
      </c>
      <c r="AT350" s="225" t="s">
        <v>151</v>
      </c>
      <c r="AU350" s="225" t="s">
        <v>78</v>
      </c>
      <c r="AY350" s="19" t="s">
        <v>149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76</v>
      </c>
      <c r="BK350" s="226">
        <f>ROUND(I350*H350,2)</f>
        <v>0</v>
      </c>
      <c r="BL350" s="19" t="s">
        <v>286</v>
      </c>
      <c r="BM350" s="225" t="s">
        <v>2522</v>
      </c>
    </row>
    <row r="351" s="2" customFormat="1">
      <c r="A351" s="40"/>
      <c r="B351" s="41"/>
      <c r="C351" s="42"/>
      <c r="D351" s="227" t="s">
        <v>158</v>
      </c>
      <c r="E351" s="42"/>
      <c r="F351" s="228" t="s">
        <v>2523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158</v>
      </c>
      <c r="AU351" s="19" t="s">
        <v>78</v>
      </c>
    </row>
    <row r="352" s="2" customFormat="1">
      <c r="A352" s="40"/>
      <c r="B352" s="41"/>
      <c r="C352" s="42"/>
      <c r="D352" s="232" t="s">
        <v>164</v>
      </c>
      <c r="E352" s="42"/>
      <c r="F352" s="233" t="s">
        <v>2524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164</v>
      </c>
      <c r="AU352" s="19" t="s">
        <v>78</v>
      </c>
    </row>
    <row r="353" s="2" customFormat="1" ht="24.15" customHeight="1">
      <c r="A353" s="40"/>
      <c r="B353" s="41"/>
      <c r="C353" s="214" t="s">
        <v>1185</v>
      </c>
      <c r="D353" s="214" t="s">
        <v>151</v>
      </c>
      <c r="E353" s="215" t="s">
        <v>2525</v>
      </c>
      <c r="F353" s="216" t="s">
        <v>2526</v>
      </c>
      <c r="G353" s="217" t="s">
        <v>238</v>
      </c>
      <c r="H353" s="218">
        <v>3</v>
      </c>
      <c r="I353" s="219"/>
      <c r="J353" s="220">
        <f>ROUND(I353*H353,2)</f>
        <v>0</v>
      </c>
      <c r="K353" s="216" t="s">
        <v>161</v>
      </c>
      <c r="L353" s="46"/>
      <c r="M353" s="221" t="s">
        <v>19</v>
      </c>
      <c r="N353" s="222" t="s">
        <v>40</v>
      </c>
      <c r="O353" s="86"/>
      <c r="P353" s="223">
        <f>O353*H353</f>
        <v>0</v>
      </c>
      <c r="Q353" s="223">
        <v>0.00051000000000000004</v>
      </c>
      <c r="R353" s="223">
        <f>Q353*H353</f>
        <v>0.0015300000000000001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286</v>
      </c>
      <c r="AT353" s="225" t="s">
        <v>151</v>
      </c>
      <c r="AU353" s="225" t="s">
        <v>78</v>
      </c>
      <c r="AY353" s="19" t="s">
        <v>149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76</v>
      </c>
      <c r="BK353" s="226">
        <f>ROUND(I353*H353,2)</f>
        <v>0</v>
      </c>
      <c r="BL353" s="19" t="s">
        <v>286</v>
      </c>
      <c r="BM353" s="225" t="s">
        <v>2527</v>
      </c>
    </row>
    <row r="354" s="2" customFormat="1">
      <c r="A354" s="40"/>
      <c r="B354" s="41"/>
      <c r="C354" s="42"/>
      <c r="D354" s="227" t="s">
        <v>158</v>
      </c>
      <c r="E354" s="42"/>
      <c r="F354" s="228" t="s">
        <v>2528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158</v>
      </c>
      <c r="AU354" s="19" t="s">
        <v>78</v>
      </c>
    </row>
    <row r="355" s="2" customFormat="1">
      <c r="A355" s="40"/>
      <c r="B355" s="41"/>
      <c r="C355" s="42"/>
      <c r="D355" s="232" t="s">
        <v>164</v>
      </c>
      <c r="E355" s="42"/>
      <c r="F355" s="233" t="s">
        <v>2529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164</v>
      </c>
      <c r="AU355" s="19" t="s">
        <v>78</v>
      </c>
    </row>
    <row r="356" s="2" customFormat="1" ht="21.75" customHeight="1">
      <c r="A356" s="40"/>
      <c r="B356" s="41"/>
      <c r="C356" s="214" t="s">
        <v>1192</v>
      </c>
      <c r="D356" s="214" t="s">
        <v>151</v>
      </c>
      <c r="E356" s="215" t="s">
        <v>2530</v>
      </c>
      <c r="F356" s="216" t="s">
        <v>2531</v>
      </c>
      <c r="G356" s="217" t="s">
        <v>181</v>
      </c>
      <c r="H356" s="218">
        <v>0.0060000000000000001</v>
      </c>
      <c r="I356" s="219"/>
      <c r="J356" s="220">
        <f>ROUND(I356*H356,2)</f>
        <v>0</v>
      </c>
      <c r="K356" s="216" t="s">
        <v>161</v>
      </c>
      <c r="L356" s="46"/>
      <c r="M356" s="221" t="s">
        <v>19</v>
      </c>
      <c r="N356" s="222" t="s">
        <v>40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286</v>
      </c>
      <c r="AT356" s="225" t="s">
        <v>151</v>
      </c>
      <c r="AU356" s="225" t="s">
        <v>78</v>
      </c>
      <c r="AY356" s="19" t="s">
        <v>149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76</v>
      </c>
      <c r="BK356" s="226">
        <f>ROUND(I356*H356,2)</f>
        <v>0</v>
      </c>
      <c r="BL356" s="19" t="s">
        <v>286</v>
      </c>
      <c r="BM356" s="225" t="s">
        <v>2532</v>
      </c>
    </row>
    <row r="357" s="2" customFormat="1">
      <c r="A357" s="40"/>
      <c r="B357" s="41"/>
      <c r="C357" s="42"/>
      <c r="D357" s="227" t="s">
        <v>158</v>
      </c>
      <c r="E357" s="42"/>
      <c r="F357" s="228" t="s">
        <v>2533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158</v>
      </c>
      <c r="AU357" s="19" t="s">
        <v>78</v>
      </c>
    </row>
    <row r="358" s="2" customFormat="1">
      <c r="A358" s="40"/>
      <c r="B358" s="41"/>
      <c r="C358" s="42"/>
      <c r="D358" s="232" t="s">
        <v>164</v>
      </c>
      <c r="E358" s="42"/>
      <c r="F358" s="233" t="s">
        <v>2534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164</v>
      </c>
      <c r="AU358" s="19" t="s">
        <v>78</v>
      </c>
    </row>
    <row r="359" s="2" customFormat="1" ht="24.15" customHeight="1">
      <c r="A359" s="40"/>
      <c r="B359" s="41"/>
      <c r="C359" s="214" t="s">
        <v>1198</v>
      </c>
      <c r="D359" s="214" t="s">
        <v>151</v>
      </c>
      <c r="E359" s="215" t="s">
        <v>2535</v>
      </c>
      <c r="F359" s="216" t="s">
        <v>2536</v>
      </c>
      <c r="G359" s="217" t="s">
        <v>181</v>
      </c>
      <c r="H359" s="218">
        <v>0.0060000000000000001</v>
      </c>
      <c r="I359" s="219"/>
      <c r="J359" s="220">
        <f>ROUND(I359*H359,2)</f>
        <v>0</v>
      </c>
      <c r="K359" s="216" t="s">
        <v>161</v>
      </c>
      <c r="L359" s="46"/>
      <c r="M359" s="221" t="s">
        <v>19</v>
      </c>
      <c r="N359" s="222" t="s">
        <v>40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286</v>
      </c>
      <c r="AT359" s="225" t="s">
        <v>151</v>
      </c>
      <c r="AU359" s="225" t="s">
        <v>78</v>
      </c>
      <c r="AY359" s="19" t="s">
        <v>149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76</v>
      </c>
      <c r="BK359" s="226">
        <f>ROUND(I359*H359,2)</f>
        <v>0</v>
      </c>
      <c r="BL359" s="19" t="s">
        <v>286</v>
      </c>
      <c r="BM359" s="225" t="s">
        <v>2537</v>
      </c>
    </row>
    <row r="360" s="2" customFormat="1">
      <c r="A360" s="40"/>
      <c r="B360" s="41"/>
      <c r="C360" s="42"/>
      <c r="D360" s="227" t="s">
        <v>158</v>
      </c>
      <c r="E360" s="42"/>
      <c r="F360" s="228" t="s">
        <v>2538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158</v>
      </c>
      <c r="AU360" s="19" t="s">
        <v>78</v>
      </c>
    </row>
    <row r="361" s="2" customFormat="1">
      <c r="A361" s="40"/>
      <c r="B361" s="41"/>
      <c r="C361" s="42"/>
      <c r="D361" s="232" t="s">
        <v>164</v>
      </c>
      <c r="E361" s="42"/>
      <c r="F361" s="233" t="s">
        <v>2539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164</v>
      </c>
      <c r="AU361" s="19" t="s">
        <v>78</v>
      </c>
    </row>
    <row r="362" s="12" customFormat="1" ht="25.92" customHeight="1">
      <c r="A362" s="12"/>
      <c r="B362" s="198"/>
      <c r="C362" s="199"/>
      <c r="D362" s="200" t="s">
        <v>68</v>
      </c>
      <c r="E362" s="201" t="s">
        <v>531</v>
      </c>
      <c r="F362" s="201" t="s">
        <v>532</v>
      </c>
      <c r="G362" s="199"/>
      <c r="H362" s="199"/>
      <c r="I362" s="202"/>
      <c r="J362" s="203">
        <f>BK362</f>
        <v>0</v>
      </c>
      <c r="K362" s="199"/>
      <c r="L362" s="204"/>
      <c r="M362" s="205"/>
      <c r="N362" s="206"/>
      <c r="O362" s="206"/>
      <c r="P362" s="207">
        <f>SUM(P363:P377)</f>
        <v>0</v>
      </c>
      <c r="Q362" s="206"/>
      <c r="R362" s="207">
        <f>SUM(R363:R377)</f>
        <v>0</v>
      </c>
      <c r="S362" s="206"/>
      <c r="T362" s="208">
        <f>SUM(T363:T377)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156</v>
      </c>
      <c r="AT362" s="210" t="s">
        <v>68</v>
      </c>
      <c r="AU362" s="210" t="s">
        <v>69</v>
      </c>
      <c r="AY362" s="209" t="s">
        <v>149</v>
      </c>
      <c r="BK362" s="211">
        <f>SUM(BK363:BK377)</f>
        <v>0</v>
      </c>
    </row>
    <row r="363" s="2" customFormat="1" ht="16.5" customHeight="1">
      <c r="A363" s="40"/>
      <c r="B363" s="41"/>
      <c r="C363" s="214" t="s">
        <v>1203</v>
      </c>
      <c r="D363" s="214" t="s">
        <v>151</v>
      </c>
      <c r="E363" s="215" t="s">
        <v>2540</v>
      </c>
      <c r="F363" s="216" t="s">
        <v>2541</v>
      </c>
      <c r="G363" s="217" t="s">
        <v>333</v>
      </c>
      <c r="H363" s="218">
        <v>8</v>
      </c>
      <c r="I363" s="219"/>
      <c r="J363" s="220">
        <f>ROUND(I363*H363,2)</f>
        <v>0</v>
      </c>
      <c r="K363" s="216" t="s">
        <v>161</v>
      </c>
      <c r="L363" s="46"/>
      <c r="M363" s="221" t="s">
        <v>19</v>
      </c>
      <c r="N363" s="222" t="s">
        <v>40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535</v>
      </c>
      <c r="AT363" s="225" t="s">
        <v>151</v>
      </c>
      <c r="AU363" s="225" t="s">
        <v>76</v>
      </c>
      <c r="AY363" s="19" t="s">
        <v>149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76</v>
      </c>
      <c r="BK363" s="226">
        <f>ROUND(I363*H363,2)</f>
        <v>0</v>
      </c>
      <c r="BL363" s="19" t="s">
        <v>535</v>
      </c>
      <c r="BM363" s="225" t="s">
        <v>2542</v>
      </c>
    </row>
    <row r="364" s="2" customFormat="1">
      <c r="A364" s="40"/>
      <c r="B364" s="41"/>
      <c r="C364" s="42"/>
      <c r="D364" s="227" t="s">
        <v>158</v>
      </c>
      <c r="E364" s="42"/>
      <c r="F364" s="228" t="s">
        <v>2543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158</v>
      </c>
      <c r="AU364" s="19" t="s">
        <v>76</v>
      </c>
    </row>
    <row r="365" s="2" customFormat="1">
      <c r="A365" s="40"/>
      <c r="B365" s="41"/>
      <c r="C365" s="42"/>
      <c r="D365" s="232" t="s">
        <v>164</v>
      </c>
      <c r="E365" s="42"/>
      <c r="F365" s="233" t="s">
        <v>2544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164</v>
      </c>
      <c r="AU365" s="19" t="s">
        <v>76</v>
      </c>
    </row>
    <row r="366" s="2" customFormat="1" ht="16.5" customHeight="1">
      <c r="A366" s="40"/>
      <c r="B366" s="41"/>
      <c r="C366" s="234" t="s">
        <v>1209</v>
      </c>
      <c r="D366" s="234" t="s">
        <v>198</v>
      </c>
      <c r="E366" s="235" t="s">
        <v>2545</v>
      </c>
      <c r="F366" s="236" t="s">
        <v>2546</v>
      </c>
      <c r="G366" s="237" t="s">
        <v>238</v>
      </c>
      <c r="H366" s="238">
        <v>1</v>
      </c>
      <c r="I366" s="239"/>
      <c r="J366" s="240">
        <f>ROUND(I366*H366,2)</f>
        <v>0</v>
      </c>
      <c r="K366" s="236" t="s">
        <v>155</v>
      </c>
      <c r="L366" s="241"/>
      <c r="M366" s="242" t="s">
        <v>19</v>
      </c>
      <c r="N366" s="243" t="s">
        <v>40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535</v>
      </c>
      <c r="AT366" s="225" t="s">
        <v>198</v>
      </c>
      <c r="AU366" s="225" t="s">
        <v>76</v>
      </c>
      <c r="AY366" s="19" t="s">
        <v>149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76</v>
      </c>
      <c r="BK366" s="226">
        <f>ROUND(I366*H366,2)</f>
        <v>0</v>
      </c>
      <c r="BL366" s="19" t="s">
        <v>535</v>
      </c>
      <c r="BM366" s="225" t="s">
        <v>2547</v>
      </c>
    </row>
    <row r="367" s="2" customFormat="1">
      <c r="A367" s="40"/>
      <c r="B367" s="41"/>
      <c r="C367" s="42"/>
      <c r="D367" s="227" t="s">
        <v>158</v>
      </c>
      <c r="E367" s="42"/>
      <c r="F367" s="228" t="s">
        <v>2546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158</v>
      </c>
      <c r="AU367" s="19" t="s">
        <v>76</v>
      </c>
    </row>
    <row r="368" s="2" customFormat="1" ht="16.5" customHeight="1">
      <c r="A368" s="40"/>
      <c r="B368" s="41"/>
      <c r="C368" s="214" t="s">
        <v>1214</v>
      </c>
      <c r="D368" s="214" t="s">
        <v>151</v>
      </c>
      <c r="E368" s="215" t="s">
        <v>2548</v>
      </c>
      <c r="F368" s="216" t="s">
        <v>2549</v>
      </c>
      <c r="G368" s="217" t="s">
        <v>333</v>
      </c>
      <c r="H368" s="218">
        <v>12</v>
      </c>
      <c r="I368" s="219"/>
      <c r="J368" s="220">
        <f>ROUND(I368*H368,2)</f>
        <v>0</v>
      </c>
      <c r="K368" s="216" t="s">
        <v>161</v>
      </c>
      <c r="L368" s="46"/>
      <c r="M368" s="221" t="s">
        <v>19</v>
      </c>
      <c r="N368" s="222" t="s">
        <v>40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535</v>
      </c>
      <c r="AT368" s="225" t="s">
        <v>151</v>
      </c>
      <c r="AU368" s="225" t="s">
        <v>76</v>
      </c>
      <c r="AY368" s="19" t="s">
        <v>149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76</v>
      </c>
      <c r="BK368" s="226">
        <f>ROUND(I368*H368,2)</f>
        <v>0</v>
      </c>
      <c r="BL368" s="19" t="s">
        <v>535</v>
      </c>
      <c r="BM368" s="225" t="s">
        <v>2550</v>
      </c>
    </row>
    <row r="369" s="2" customFormat="1">
      <c r="A369" s="40"/>
      <c r="B369" s="41"/>
      <c r="C369" s="42"/>
      <c r="D369" s="227" t="s">
        <v>158</v>
      </c>
      <c r="E369" s="42"/>
      <c r="F369" s="228" t="s">
        <v>2551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158</v>
      </c>
      <c r="AU369" s="19" t="s">
        <v>76</v>
      </c>
    </row>
    <row r="370" s="2" customFormat="1">
      <c r="A370" s="40"/>
      <c r="B370" s="41"/>
      <c r="C370" s="42"/>
      <c r="D370" s="232" t="s">
        <v>164</v>
      </c>
      <c r="E370" s="42"/>
      <c r="F370" s="233" t="s">
        <v>2552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164</v>
      </c>
      <c r="AU370" s="19" t="s">
        <v>76</v>
      </c>
    </row>
    <row r="371" s="2" customFormat="1" ht="16.5" customHeight="1">
      <c r="A371" s="40"/>
      <c r="B371" s="41"/>
      <c r="C371" s="234" t="s">
        <v>866</v>
      </c>
      <c r="D371" s="234" t="s">
        <v>198</v>
      </c>
      <c r="E371" s="235" t="s">
        <v>2553</v>
      </c>
      <c r="F371" s="236" t="s">
        <v>2554</v>
      </c>
      <c r="G371" s="237" t="s">
        <v>543</v>
      </c>
      <c r="H371" s="238">
        <v>3</v>
      </c>
      <c r="I371" s="239"/>
      <c r="J371" s="240">
        <f>ROUND(I371*H371,2)</f>
        <v>0</v>
      </c>
      <c r="K371" s="236" t="s">
        <v>155</v>
      </c>
      <c r="L371" s="241"/>
      <c r="M371" s="242" t="s">
        <v>19</v>
      </c>
      <c r="N371" s="243" t="s">
        <v>40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535</v>
      </c>
      <c r="AT371" s="225" t="s">
        <v>198</v>
      </c>
      <c r="AU371" s="225" t="s">
        <v>76</v>
      </c>
      <c r="AY371" s="19" t="s">
        <v>149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76</v>
      </c>
      <c r="BK371" s="226">
        <f>ROUND(I371*H371,2)</f>
        <v>0</v>
      </c>
      <c r="BL371" s="19" t="s">
        <v>535</v>
      </c>
      <c r="BM371" s="225" t="s">
        <v>2555</v>
      </c>
    </row>
    <row r="372" s="2" customFormat="1">
      <c r="A372" s="40"/>
      <c r="B372" s="41"/>
      <c r="C372" s="42"/>
      <c r="D372" s="227" t="s">
        <v>158</v>
      </c>
      <c r="E372" s="42"/>
      <c r="F372" s="228" t="s">
        <v>2554</v>
      </c>
      <c r="G372" s="42"/>
      <c r="H372" s="42"/>
      <c r="I372" s="229"/>
      <c r="J372" s="42"/>
      <c r="K372" s="42"/>
      <c r="L372" s="46"/>
      <c r="M372" s="230"/>
      <c r="N372" s="23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158</v>
      </c>
      <c r="AU372" s="19" t="s">
        <v>76</v>
      </c>
    </row>
    <row r="373" s="2" customFormat="1" ht="16.5" customHeight="1">
      <c r="A373" s="40"/>
      <c r="B373" s="41"/>
      <c r="C373" s="234" t="s">
        <v>512</v>
      </c>
      <c r="D373" s="234" t="s">
        <v>198</v>
      </c>
      <c r="E373" s="235" t="s">
        <v>2556</v>
      </c>
      <c r="F373" s="236" t="s">
        <v>2557</v>
      </c>
      <c r="G373" s="237" t="s">
        <v>543</v>
      </c>
      <c r="H373" s="238">
        <v>3</v>
      </c>
      <c r="I373" s="239"/>
      <c r="J373" s="240">
        <f>ROUND(I373*H373,2)</f>
        <v>0</v>
      </c>
      <c r="K373" s="236" t="s">
        <v>155</v>
      </c>
      <c r="L373" s="241"/>
      <c r="M373" s="242" t="s">
        <v>19</v>
      </c>
      <c r="N373" s="243" t="s">
        <v>40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535</v>
      </c>
      <c r="AT373" s="225" t="s">
        <v>198</v>
      </c>
      <c r="AU373" s="225" t="s">
        <v>76</v>
      </c>
      <c r="AY373" s="19" t="s">
        <v>149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76</v>
      </c>
      <c r="BK373" s="226">
        <f>ROUND(I373*H373,2)</f>
        <v>0</v>
      </c>
      <c r="BL373" s="19" t="s">
        <v>535</v>
      </c>
      <c r="BM373" s="225" t="s">
        <v>2558</v>
      </c>
    </row>
    <row r="374" s="2" customFormat="1">
      <c r="A374" s="40"/>
      <c r="B374" s="41"/>
      <c r="C374" s="42"/>
      <c r="D374" s="227" t="s">
        <v>158</v>
      </c>
      <c r="E374" s="42"/>
      <c r="F374" s="228" t="s">
        <v>2557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158</v>
      </c>
      <c r="AU374" s="19" t="s">
        <v>76</v>
      </c>
    </row>
    <row r="375" s="2" customFormat="1" ht="16.5" customHeight="1">
      <c r="A375" s="40"/>
      <c r="B375" s="41"/>
      <c r="C375" s="214" t="s">
        <v>1232</v>
      </c>
      <c r="D375" s="214" t="s">
        <v>151</v>
      </c>
      <c r="E375" s="215" t="s">
        <v>2559</v>
      </c>
      <c r="F375" s="216" t="s">
        <v>2560</v>
      </c>
      <c r="G375" s="217" t="s">
        <v>333</v>
      </c>
      <c r="H375" s="218">
        <v>8</v>
      </c>
      <c r="I375" s="219"/>
      <c r="J375" s="220">
        <f>ROUND(I375*H375,2)</f>
        <v>0</v>
      </c>
      <c r="K375" s="216" t="s">
        <v>161</v>
      </c>
      <c r="L375" s="46"/>
      <c r="M375" s="221" t="s">
        <v>19</v>
      </c>
      <c r="N375" s="222" t="s">
        <v>40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535</v>
      </c>
      <c r="AT375" s="225" t="s">
        <v>151</v>
      </c>
      <c r="AU375" s="225" t="s">
        <v>76</v>
      </c>
      <c r="AY375" s="19" t="s">
        <v>149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76</v>
      </c>
      <c r="BK375" s="226">
        <f>ROUND(I375*H375,2)</f>
        <v>0</v>
      </c>
      <c r="BL375" s="19" t="s">
        <v>535</v>
      </c>
      <c r="BM375" s="225" t="s">
        <v>2561</v>
      </c>
    </row>
    <row r="376" s="2" customFormat="1">
      <c r="A376" s="40"/>
      <c r="B376" s="41"/>
      <c r="C376" s="42"/>
      <c r="D376" s="227" t="s">
        <v>158</v>
      </c>
      <c r="E376" s="42"/>
      <c r="F376" s="228" t="s">
        <v>2562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158</v>
      </c>
      <c r="AU376" s="19" t="s">
        <v>76</v>
      </c>
    </row>
    <row r="377" s="2" customFormat="1">
      <c r="A377" s="40"/>
      <c r="B377" s="41"/>
      <c r="C377" s="42"/>
      <c r="D377" s="232" t="s">
        <v>164</v>
      </c>
      <c r="E377" s="42"/>
      <c r="F377" s="233" t="s">
        <v>2563</v>
      </c>
      <c r="G377" s="42"/>
      <c r="H377" s="42"/>
      <c r="I377" s="229"/>
      <c r="J377" s="42"/>
      <c r="K377" s="42"/>
      <c r="L377" s="46"/>
      <c r="M377" s="245"/>
      <c r="N377" s="246"/>
      <c r="O377" s="247"/>
      <c r="P377" s="247"/>
      <c r="Q377" s="247"/>
      <c r="R377" s="247"/>
      <c r="S377" s="247"/>
      <c r="T377" s="248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164</v>
      </c>
      <c r="AU377" s="19" t="s">
        <v>76</v>
      </c>
    </row>
    <row r="378" s="2" customFormat="1" ht="6.96" customHeight="1">
      <c r="A378" s="40"/>
      <c r="B378" s="61"/>
      <c r="C378" s="62"/>
      <c r="D378" s="62"/>
      <c r="E378" s="62"/>
      <c r="F378" s="62"/>
      <c r="G378" s="62"/>
      <c r="H378" s="62"/>
      <c r="I378" s="62"/>
      <c r="J378" s="62"/>
      <c r="K378" s="62"/>
      <c r="L378" s="46"/>
      <c r="M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</row>
  </sheetData>
  <sheetProtection sheet="1" autoFilter="0" formatColumns="0" formatRows="0" objects="1" scenarios="1" spinCount="100000" saltValue="k+o9cTo5vCr7gg/DkZQJ3MYzAjHfFCJ92XeohFOTQMxSBZ1nyXHMZrZChMHkUVNbFZiuAvyEvO2OpWAPlR6oCQ==" hashValue="V1rm+54eYWe4SZl6tx0sVd9b2Ugrnk5zU0jNXJyuCygsbP9bIc0ZpSxaVv4F01r9zMd/HZnXqF0yzbGiFDJb7Q==" algorithmName="SHA-512" password="CC35"/>
  <autoFilter ref="C97:K3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3" r:id="rId1" display="https://podminky.urs.cz/item/CS_URS_2022_02/612135101"/>
    <hyperlink ref="F106" r:id="rId2" display="https://podminky.urs.cz/item/CS_URS_2022_02/631311134"/>
    <hyperlink ref="F110" r:id="rId3" display="https://podminky.urs.cz/item/CS_URS_2022_02/949101111"/>
    <hyperlink ref="F113" r:id="rId4" display="https://podminky.urs.cz/item/CS_URS_2022_02/965042241"/>
    <hyperlink ref="F116" r:id="rId5" display="https://podminky.urs.cz/item/CS_URS_2022_02/974031154"/>
    <hyperlink ref="F119" r:id="rId6" display="https://podminky.urs.cz/item/CS_URS_2022_02/977131119"/>
    <hyperlink ref="F123" r:id="rId7" display="https://podminky.urs.cz/item/CS_URS_2022_02/997013211"/>
    <hyperlink ref="F126" r:id="rId8" display="https://podminky.urs.cz/item/CS_URS_2022_02/997013501"/>
    <hyperlink ref="F129" r:id="rId9" display="https://podminky.urs.cz/item/CS_URS_2022_02/997013511"/>
    <hyperlink ref="F132" r:id="rId10" display="https://podminky.urs.cz/item/CS_URS_2022_02/997013861"/>
    <hyperlink ref="F135" r:id="rId11" display="https://podminky.urs.cz/item/CS_URS_2022_02/997013871"/>
    <hyperlink ref="F139" r:id="rId12" display="https://podminky.urs.cz/item/CS_URS_2022_02/998011001"/>
    <hyperlink ref="F144" r:id="rId13" display="https://podminky.urs.cz/item/CS_URS_2022_02/721140806"/>
    <hyperlink ref="F147" r:id="rId14" display="https://podminky.urs.cz/item/CS_URS_2022_02/721174025"/>
    <hyperlink ref="F150" r:id="rId15" display="https://podminky.urs.cz/item/CS_URS_2022_02/721174042"/>
    <hyperlink ref="F153" r:id="rId16" display="https://podminky.urs.cz/item/CS_URS_2022_02/721174043"/>
    <hyperlink ref="F156" r:id="rId17" display="https://podminky.urs.cz/item/CS_URS_2022_02/721194104"/>
    <hyperlink ref="F159" r:id="rId18" display="https://podminky.urs.cz/item/CS_URS_2022_02/721194105"/>
    <hyperlink ref="F162" r:id="rId19" display="https://podminky.urs.cz/item/CS_URS_2022_02/721194109"/>
    <hyperlink ref="F165" r:id="rId20" display="https://podminky.urs.cz/item/CS_URS_2022_02/721273153"/>
    <hyperlink ref="F168" r:id="rId21" display="https://podminky.urs.cz/item/CS_URS_2022_02/721290111"/>
    <hyperlink ref="F171" r:id="rId22" display="https://podminky.urs.cz/item/CS_URS_2022_01/721290821"/>
    <hyperlink ref="F174" r:id="rId23" display="https://podminky.urs.cz/item/CS_URS_2022_02/998721101"/>
    <hyperlink ref="F177" r:id="rId24" display="https://podminky.urs.cz/item/CS_URS_2022_02/998721181"/>
    <hyperlink ref="F181" r:id="rId25" display="https://podminky.urs.cz/item/CS_URS_2022_02/722174002"/>
    <hyperlink ref="F184" r:id="rId26" display="https://podminky.urs.cz/item/CS_URS_2022_02/722174003"/>
    <hyperlink ref="F187" r:id="rId27" display="https://podminky.urs.cz/item/CS_URS_2022_02/722181211"/>
    <hyperlink ref="F190" r:id="rId28" display="https://podminky.urs.cz/item/CS_URS_2022_02/722181212"/>
    <hyperlink ref="F193" r:id="rId29" display="https://podminky.urs.cz/item/CS_URS_2022_02/722181231"/>
    <hyperlink ref="F196" r:id="rId30" display="https://podminky.urs.cz/item/CS_URS_2022_02/722181242"/>
    <hyperlink ref="F199" r:id="rId31" display="https://podminky.urs.cz/item/CS_URS_2022_02/722190401"/>
    <hyperlink ref="F202" r:id="rId32" display="https://podminky.urs.cz/item/CS_URS_2022_02/722220132"/>
    <hyperlink ref="F205" r:id="rId33" display="https://podminky.urs.cz/item/CS_URS_2022_02/722224115"/>
    <hyperlink ref="F208" r:id="rId34" display="https://podminky.urs.cz/item/CS_URS_2022_02/722231141"/>
    <hyperlink ref="F211" r:id="rId35" display="https://podminky.urs.cz/item/CS_URS_2022_02/722232043"/>
    <hyperlink ref="F214" r:id="rId36" display="https://podminky.urs.cz/item/CS_URS_2022_02/722232044"/>
    <hyperlink ref="F217" r:id="rId37" display="https://podminky.urs.cz/item/CS_URS_2022_02/722239101"/>
    <hyperlink ref="F222" r:id="rId38" display="https://podminky.urs.cz/item/CS_URS_2022_02/722239101"/>
    <hyperlink ref="F229" r:id="rId39" display="https://podminky.urs.cz/item/CS_URS_2022_02/722239101"/>
    <hyperlink ref="F234" r:id="rId40" display="https://podminky.urs.cz/item/CS_URS_2022_02/722239102"/>
    <hyperlink ref="F239" r:id="rId41" display="https://podminky.urs.cz/item/CS_URS_2022_02/722239102"/>
    <hyperlink ref="F244" r:id="rId42" display="https://podminky.urs.cz/item/CS_URS_2022_02/722262211"/>
    <hyperlink ref="F247" r:id="rId43" display="https://podminky.urs.cz/item/CS_URS_2022_02/722290226"/>
    <hyperlink ref="F250" r:id="rId44" display="https://podminky.urs.cz/item/CS_URS_2022_02/722290234"/>
    <hyperlink ref="F253" r:id="rId45" display="https://podminky.urs.cz/item/CS_URS_2022_02/998722101"/>
    <hyperlink ref="F256" r:id="rId46" display="https://podminky.urs.cz/item/CS_URS_2022_02/998722181"/>
    <hyperlink ref="F260" r:id="rId47" display="https://podminky.urs.cz/item/CS_URS_2022_02/725110814"/>
    <hyperlink ref="F263" r:id="rId48" display="https://podminky.urs.cz/item/CS_URS_2022_02/725112022"/>
    <hyperlink ref="F266" r:id="rId49" display="https://podminky.urs.cz/item/CS_URS_2022_02/725210821"/>
    <hyperlink ref="F269" r:id="rId50" display="https://podminky.urs.cz/item/CS_URS_2022_02/725211616"/>
    <hyperlink ref="F272" r:id="rId51" display="https://podminky.urs.cz/item/CS_URS_2022_02/725220842"/>
    <hyperlink ref="F275" r:id="rId52" display="https://podminky.urs.cz/item/CS_URS_2022_02/725241142"/>
    <hyperlink ref="F278" r:id="rId53" display="https://podminky.urs.cz/item/CS_URS_2022_02/725310823"/>
    <hyperlink ref="F281" r:id="rId54" display="https://podminky.urs.cz/item/CS_URS_2022_02/725311121"/>
    <hyperlink ref="F284" r:id="rId55" display="https://podminky.urs.cz/item/CS_URS_2022_02/725330820"/>
    <hyperlink ref="F287" r:id="rId56" display="https://podminky.urs.cz/item/CS_URS_2022_02/725531102"/>
    <hyperlink ref="F290" r:id="rId57" display="https://podminky.urs.cz/item/CS_URS_2022_02/725532116"/>
    <hyperlink ref="F293" r:id="rId58" display="https://podminky.urs.cz/item/CS_URS_2022_02/725820801"/>
    <hyperlink ref="F296" r:id="rId59" display="https://podminky.urs.cz/item/CS_URS_2022_02/725820802"/>
    <hyperlink ref="F299" r:id="rId60" display="https://podminky.urs.cz/item/CS_URS_2022_02/725821325"/>
    <hyperlink ref="F302" r:id="rId61" display="https://podminky.urs.cz/item/CS_URS_2022_02/725822613"/>
    <hyperlink ref="F305" r:id="rId62" display="https://podminky.urs.cz/item/CS_URS_2022_02/725849411"/>
    <hyperlink ref="F310" r:id="rId63" display="https://podminky.urs.cz/item/CS_URS_2022_02/725862113"/>
    <hyperlink ref="F313" r:id="rId64" display="https://podminky.urs.cz/item/CS_URS_2022_02/725869101"/>
    <hyperlink ref="F318" r:id="rId65" display="https://podminky.urs.cz/item/CS_URS_2022_02/725869218"/>
    <hyperlink ref="F323" r:id="rId66" display="https://podminky.urs.cz/item/CS_URS_2022_02/725980123"/>
    <hyperlink ref="F331" r:id="rId67" display="https://podminky.urs.cz/item/CS_URS_2022_02/998725101"/>
    <hyperlink ref="F334" r:id="rId68" display="https://podminky.urs.cz/item/CS_URS_2022_02/998725181"/>
    <hyperlink ref="F338" r:id="rId69" display="https://podminky.urs.cz/item/CS_URS_2022_02/726111031"/>
    <hyperlink ref="F342" r:id="rId70" display="https://podminky.urs.cz/item/CS_URS_2022_02/731341130"/>
    <hyperlink ref="F345" r:id="rId71" display="https://podminky.urs.cz/item/CS_URS_2022_02/998731101"/>
    <hyperlink ref="F348" r:id="rId72" display="https://podminky.urs.cz/item/CS_URS_2022_02/998731181"/>
    <hyperlink ref="F352" r:id="rId73" display="https://podminky.urs.cz/item/CS_URS_2022_02/734421102"/>
    <hyperlink ref="F355" r:id="rId74" display="https://podminky.urs.cz/item/CS_URS_2022_02/734494121"/>
    <hyperlink ref="F358" r:id="rId75" display="https://podminky.urs.cz/item/CS_URS_2022_02/998734101"/>
    <hyperlink ref="F361" r:id="rId76" display="https://podminky.urs.cz/item/CS_URS_2022_02/998734181"/>
    <hyperlink ref="F365" r:id="rId77" display="https://podminky.urs.cz/item/CS_URS_2022_02/HZS2141"/>
    <hyperlink ref="F370" r:id="rId78" display="https://podminky.urs.cz/item/CS_URS_2022_02/HZS2211"/>
    <hyperlink ref="F377" r:id="rId79" display="https://podminky.urs.cz/item/CS_URS_2022_02/HZS4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555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2564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ROUND((SUM(BE89:BE123)),  2)</f>
        <v>0</v>
      </c>
      <c r="G35" s="40"/>
      <c r="H35" s="40"/>
      <c r="I35" s="159">
        <v>0.20999999999999999</v>
      </c>
      <c r="J35" s="158">
        <f>ROUND(((SUM(BE89:BE123))*I35),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ROUND((SUM(BF89:BF123)),  2)</f>
        <v>0</v>
      </c>
      <c r="G36" s="40"/>
      <c r="H36" s="40"/>
      <c r="I36" s="159">
        <v>0.14999999999999999</v>
      </c>
      <c r="J36" s="158">
        <f>ROUND(((SUM(BF89:BF123))*I36),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ROUND((SUM(BG89:BG123)),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ROUND((SUM(BH89:BH123)),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ROUND((SUM(BI89:BI123)),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E.2. 8 - Vzduchotechnická zařízení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428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132</v>
      </c>
      <c r="E66" s="179"/>
      <c r="F66" s="179"/>
      <c r="G66" s="179"/>
      <c r="H66" s="179"/>
      <c r="I66" s="179"/>
      <c r="J66" s="180">
        <f>J95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2565</v>
      </c>
      <c r="E67" s="184"/>
      <c r="F67" s="184"/>
      <c r="G67" s="184"/>
      <c r="H67" s="184"/>
      <c r="I67" s="184"/>
      <c r="J67" s="185">
        <f>J96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134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Bystřice (Bystryca), nádražní budova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555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119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E.2. 8 - Vzduchotechnická zařízení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 </v>
      </c>
      <c r="G83" s="42"/>
      <c r="H83" s="42"/>
      <c r="I83" s="34" t="s">
        <v>23</v>
      </c>
      <c r="J83" s="74" t="str">
        <f>IF(J14="","",J14)</f>
        <v>26. 7. 2022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 xml:space="preserve"> </v>
      </c>
      <c r="G85" s="42"/>
      <c r="H85" s="42"/>
      <c r="I85" s="34" t="s">
        <v>30</v>
      </c>
      <c r="J85" s="38" t="str">
        <f>E23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IF(E20="","",E20)</f>
        <v>Vyplň údaj</v>
      </c>
      <c r="G86" s="42"/>
      <c r="H86" s="42"/>
      <c r="I86" s="34" t="s">
        <v>32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135</v>
      </c>
      <c r="D88" s="190" t="s">
        <v>54</v>
      </c>
      <c r="E88" s="190" t="s">
        <v>50</v>
      </c>
      <c r="F88" s="190" t="s">
        <v>51</v>
      </c>
      <c r="G88" s="190" t="s">
        <v>136</v>
      </c>
      <c r="H88" s="190" t="s">
        <v>137</v>
      </c>
      <c r="I88" s="190" t="s">
        <v>138</v>
      </c>
      <c r="J88" s="190" t="s">
        <v>123</v>
      </c>
      <c r="K88" s="191" t="s">
        <v>139</v>
      </c>
      <c r="L88" s="192"/>
      <c r="M88" s="94" t="s">
        <v>19</v>
      </c>
      <c r="N88" s="95" t="s">
        <v>39</v>
      </c>
      <c r="O88" s="95" t="s">
        <v>140</v>
      </c>
      <c r="P88" s="95" t="s">
        <v>141</v>
      </c>
      <c r="Q88" s="95" t="s">
        <v>142</v>
      </c>
      <c r="R88" s="95" t="s">
        <v>143</v>
      </c>
      <c r="S88" s="95" t="s">
        <v>144</v>
      </c>
      <c r="T88" s="96" t="s">
        <v>145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146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P90+P95</f>
        <v>0</v>
      </c>
      <c r="Q89" s="98"/>
      <c r="R89" s="195">
        <f>R90+R95</f>
        <v>0.00894</v>
      </c>
      <c r="S89" s="98"/>
      <c r="T89" s="196">
        <f>T90+T95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124</v>
      </c>
      <c r="BK89" s="197">
        <f>BK90+BK95</f>
        <v>0</v>
      </c>
    </row>
    <row r="90" s="12" customFormat="1" ht="25.92" customHeight="1">
      <c r="A90" s="12"/>
      <c r="B90" s="198"/>
      <c r="C90" s="199"/>
      <c r="D90" s="200" t="s">
        <v>68</v>
      </c>
      <c r="E90" s="201" t="s">
        <v>147</v>
      </c>
      <c r="F90" s="201" t="s">
        <v>148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</f>
        <v>0</v>
      </c>
      <c r="Q90" s="206"/>
      <c r="R90" s="207">
        <f>R91</f>
        <v>0.00077999999999999988</v>
      </c>
      <c r="S90" s="206"/>
      <c r="T90" s="20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76</v>
      </c>
      <c r="AT90" s="210" t="s">
        <v>68</v>
      </c>
      <c r="AU90" s="210" t="s">
        <v>69</v>
      </c>
      <c r="AY90" s="209" t="s">
        <v>149</v>
      </c>
      <c r="BK90" s="211">
        <f>BK91</f>
        <v>0</v>
      </c>
    </row>
    <row r="91" s="12" customFormat="1" ht="22.8" customHeight="1">
      <c r="A91" s="12"/>
      <c r="B91" s="198"/>
      <c r="C91" s="199"/>
      <c r="D91" s="200" t="s">
        <v>68</v>
      </c>
      <c r="E91" s="212" t="s">
        <v>185</v>
      </c>
      <c r="F91" s="212" t="s">
        <v>511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SUM(P92:P94)</f>
        <v>0</v>
      </c>
      <c r="Q91" s="206"/>
      <c r="R91" s="207">
        <f>SUM(R92:R94)</f>
        <v>0.00077999999999999988</v>
      </c>
      <c r="S91" s="206"/>
      <c r="T91" s="208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76</v>
      </c>
      <c r="AT91" s="210" t="s">
        <v>68</v>
      </c>
      <c r="AU91" s="210" t="s">
        <v>76</v>
      </c>
      <c r="AY91" s="209" t="s">
        <v>149</v>
      </c>
      <c r="BK91" s="211">
        <f>SUM(BK92:BK94)</f>
        <v>0</v>
      </c>
    </row>
    <row r="92" s="2" customFormat="1" ht="33" customHeight="1">
      <c r="A92" s="40"/>
      <c r="B92" s="41"/>
      <c r="C92" s="214" t="s">
        <v>76</v>
      </c>
      <c r="D92" s="214" t="s">
        <v>151</v>
      </c>
      <c r="E92" s="215" t="s">
        <v>2155</v>
      </c>
      <c r="F92" s="216" t="s">
        <v>2156</v>
      </c>
      <c r="G92" s="217" t="s">
        <v>320</v>
      </c>
      <c r="H92" s="218">
        <v>6</v>
      </c>
      <c r="I92" s="219"/>
      <c r="J92" s="220">
        <f>ROUND(I92*H92,2)</f>
        <v>0</v>
      </c>
      <c r="K92" s="216" t="s">
        <v>161</v>
      </c>
      <c r="L92" s="46"/>
      <c r="M92" s="221" t="s">
        <v>19</v>
      </c>
      <c r="N92" s="222" t="s">
        <v>40</v>
      </c>
      <c r="O92" s="86"/>
      <c r="P92" s="223">
        <f>O92*H92</f>
        <v>0</v>
      </c>
      <c r="Q92" s="223">
        <v>0.00012999999999999999</v>
      </c>
      <c r="R92" s="223">
        <f>Q92*H92</f>
        <v>0.00077999999999999988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156</v>
      </c>
      <c r="AT92" s="225" t="s">
        <v>151</v>
      </c>
      <c r="AU92" s="225" t="s">
        <v>78</v>
      </c>
      <c r="AY92" s="19" t="s">
        <v>149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76</v>
      </c>
      <c r="BK92" s="226">
        <f>ROUND(I92*H92,2)</f>
        <v>0</v>
      </c>
      <c r="BL92" s="19" t="s">
        <v>156</v>
      </c>
      <c r="BM92" s="225" t="s">
        <v>2566</v>
      </c>
    </row>
    <row r="93" s="2" customFormat="1">
      <c r="A93" s="40"/>
      <c r="B93" s="41"/>
      <c r="C93" s="42"/>
      <c r="D93" s="227" t="s">
        <v>158</v>
      </c>
      <c r="E93" s="42"/>
      <c r="F93" s="228" t="s">
        <v>2158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78</v>
      </c>
    </row>
    <row r="94" s="2" customFormat="1">
      <c r="A94" s="40"/>
      <c r="B94" s="41"/>
      <c r="C94" s="42"/>
      <c r="D94" s="232" t="s">
        <v>164</v>
      </c>
      <c r="E94" s="42"/>
      <c r="F94" s="233" t="s">
        <v>2159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164</v>
      </c>
      <c r="AU94" s="19" t="s">
        <v>78</v>
      </c>
    </row>
    <row r="95" s="12" customFormat="1" ht="25.92" customHeight="1">
      <c r="A95" s="12"/>
      <c r="B95" s="198"/>
      <c r="C95" s="199"/>
      <c r="D95" s="200" t="s">
        <v>68</v>
      </c>
      <c r="E95" s="201" t="s">
        <v>392</v>
      </c>
      <c r="F95" s="201" t="s">
        <v>393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</f>
        <v>0</v>
      </c>
      <c r="Q95" s="206"/>
      <c r="R95" s="207">
        <f>R96</f>
        <v>0.0081600000000000006</v>
      </c>
      <c r="S95" s="206"/>
      <c r="T95" s="208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68</v>
      </c>
      <c r="AU95" s="210" t="s">
        <v>69</v>
      </c>
      <c r="AY95" s="209" t="s">
        <v>149</v>
      </c>
      <c r="BK95" s="211">
        <f>BK96</f>
        <v>0</v>
      </c>
    </row>
    <row r="96" s="12" customFormat="1" ht="22.8" customHeight="1">
      <c r="A96" s="12"/>
      <c r="B96" s="198"/>
      <c r="C96" s="199"/>
      <c r="D96" s="200" t="s">
        <v>68</v>
      </c>
      <c r="E96" s="212" t="s">
        <v>2567</v>
      </c>
      <c r="F96" s="212" t="s">
        <v>2568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SUM(P97:P123)</f>
        <v>0</v>
      </c>
      <c r="Q96" s="206"/>
      <c r="R96" s="207">
        <f>SUM(R97:R123)</f>
        <v>0.0081600000000000006</v>
      </c>
      <c r="S96" s="206"/>
      <c r="T96" s="208">
        <f>SUM(T97:T123)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78</v>
      </c>
      <c r="AT96" s="210" t="s">
        <v>68</v>
      </c>
      <c r="AU96" s="210" t="s">
        <v>76</v>
      </c>
      <c r="AY96" s="209" t="s">
        <v>149</v>
      </c>
      <c r="BK96" s="211">
        <f>SUM(BK97:BK123)</f>
        <v>0</v>
      </c>
    </row>
    <row r="97" s="2" customFormat="1" ht="24.15" customHeight="1">
      <c r="A97" s="40"/>
      <c r="B97" s="41"/>
      <c r="C97" s="214" t="s">
        <v>166</v>
      </c>
      <c r="D97" s="214" t="s">
        <v>151</v>
      </c>
      <c r="E97" s="215" t="s">
        <v>2569</v>
      </c>
      <c r="F97" s="216" t="s">
        <v>2570</v>
      </c>
      <c r="G97" s="217" t="s">
        <v>238</v>
      </c>
      <c r="H97" s="218">
        <v>1</v>
      </c>
      <c r="I97" s="219"/>
      <c r="J97" s="220">
        <f>ROUND(I97*H97,2)</f>
        <v>0</v>
      </c>
      <c r="K97" s="216" t="s">
        <v>161</v>
      </c>
      <c r="L97" s="46"/>
      <c r="M97" s="221" t="s">
        <v>19</v>
      </c>
      <c r="N97" s="222" t="s">
        <v>40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286</v>
      </c>
      <c r="AT97" s="225" t="s">
        <v>151</v>
      </c>
      <c r="AU97" s="225" t="s">
        <v>78</v>
      </c>
      <c r="AY97" s="19" t="s">
        <v>149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76</v>
      </c>
      <c r="BK97" s="226">
        <f>ROUND(I97*H97,2)</f>
        <v>0</v>
      </c>
      <c r="BL97" s="19" t="s">
        <v>286</v>
      </c>
      <c r="BM97" s="225" t="s">
        <v>2571</v>
      </c>
    </row>
    <row r="98" s="2" customFormat="1">
      <c r="A98" s="40"/>
      <c r="B98" s="41"/>
      <c r="C98" s="42"/>
      <c r="D98" s="227" t="s">
        <v>158</v>
      </c>
      <c r="E98" s="42"/>
      <c r="F98" s="228" t="s">
        <v>2572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158</v>
      </c>
      <c r="AU98" s="19" t="s">
        <v>78</v>
      </c>
    </row>
    <row r="99" s="2" customFormat="1">
      <c r="A99" s="40"/>
      <c r="B99" s="41"/>
      <c r="C99" s="42"/>
      <c r="D99" s="232" t="s">
        <v>164</v>
      </c>
      <c r="E99" s="42"/>
      <c r="F99" s="233" t="s">
        <v>2573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164</v>
      </c>
      <c r="AU99" s="19" t="s">
        <v>78</v>
      </c>
    </row>
    <row r="100" s="2" customFormat="1" ht="24.15" customHeight="1">
      <c r="A100" s="40"/>
      <c r="B100" s="41"/>
      <c r="C100" s="234" t="s">
        <v>156</v>
      </c>
      <c r="D100" s="234" t="s">
        <v>198</v>
      </c>
      <c r="E100" s="235" t="s">
        <v>2574</v>
      </c>
      <c r="F100" s="236" t="s">
        <v>2575</v>
      </c>
      <c r="G100" s="237" t="s">
        <v>238</v>
      </c>
      <c r="H100" s="238">
        <v>1</v>
      </c>
      <c r="I100" s="239"/>
      <c r="J100" s="240">
        <f>ROUND(I100*H100,2)</f>
        <v>0</v>
      </c>
      <c r="K100" s="236" t="s">
        <v>161</v>
      </c>
      <c r="L100" s="241"/>
      <c r="M100" s="242" t="s">
        <v>19</v>
      </c>
      <c r="N100" s="243" t="s">
        <v>40</v>
      </c>
      <c r="O100" s="86"/>
      <c r="P100" s="223">
        <f>O100*H100</f>
        <v>0</v>
      </c>
      <c r="Q100" s="223">
        <v>0.00040000000000000002</v>
      </c>
      <c r="R100" s="223">
        <f>Q100*H100</f>
        <v>0.00040000000000000002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330</v>
      </c>
      <c r="AT100" s="225" t="s">
        <v>198</v>
      </c>
      <c r="AU100" s="225" t="s">
        <v>78</v>
      </c>
      <c r="AY100" s="19" t="s">
        <v>149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76</v>
      </c>
      <c r="BK100" s="226">
        <f>ROUND(I100*H100,2)</f>
        <v>0</v>
      </c>
      <c r="BL100" s="19" t="s">
        <v>286</v>
      </c>
      <c r="BM100" s="225" t="s">
        <v>2576</v>
      </c>
    </row>
    <row r="101" s="2" customFormat="1">
      <c r="A101" s="40"/>
      <c r="B101" s="41"/>
      <c r="C101" s="42"/>
      <c r="D101" s="227" t="s">
        <v>158</v>
      </c>
      <c r="E101" s="42"/>
      <c r="F101" s="228" t="s">
        <v>2575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158</v>
      </c>
      <c r="AU101" s="19" t="s">
        <v>78</v>
      </c>
    </row>
    <row r="102" s="2" customFormat="1" ht="16.5" customHeight="1">
      <c r="A102" s="40"/>
      <c r="B102" s="41"/>
      <c r="C102" s="214" t="s">
        <v>207</v>
      </c>
      <c r="D102" s="214" t="s">
        <v>151</v>
      </c>
      <c r="E102" s="215" t="s">
        <v>2577</v>
      </c>
      <c r="F102" s="216" t="s">
        <v>2578</v>
      </c>
      <c r="G102" s="217" t="s">
        <v>238</v>
      </c>
      <c r="H102" s="218">
        <v>1</v>
      </c>
      <c r="I102" s="219"/>
      <c r="J102" s="220">
        <f>ROUND(I102*H102,2)</f>
        <v>0</v>
      </c>
      <c r="K102" s="216" t="s">
        <v>161</v>
      </c>
      <c r="L102" s="46"/>
      <c r="M102" s="221" t="s">
        <v>19</v>
      </c>
      <c r="N102" s="222" t="s">
        <v>40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286</v>
      </c>
      <c r="AT102" s="225" t="s">
        <v>151</v>
      </c>
      <c r="AU102" s="225" t="s">
        <v>78</v>
      </c>
      <c r="AY102" s="19" t="s">
        <v>149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286</v>
      </c>
      <c r="BM102" s="225" t="s">
        <v>2579</v>
      </c>
    </row>
    <row r="103" s="2" customFormat="1">
      <c r="A103" s="40"/>
      <c r="B103" s="41"/>
      <c r="C103" s="42"/>
      <c r="D103" s="227" t="s">
        <v>158</v>
      </c>
      <c r="E103" s="42"/>
      <c r="F103" s="228" t="s">
        <v>2580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78</v>
      </c>
    </row>
    <row r="104" s="2" customFormat="1">
      <c r="A104" s="40"/>
      <c r="B104" s="41"/>
      <c r="C104" s="42"/>
      <c r="D104" s="232" t="s">
        <v>164</v>
      </c>
      <c r="E104" s="42"/>
      <c r="F104" s="233" t="s">
        <v>2581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164</v>
      </c>
      <c r="AU104" s="19" t="s">
        <v>78</v>
      </c>
    </row>
    <row r="105" s="2" customFormat="1" ht="24.15" customHeight="1">
      <c r="A105" s="40"/>
      <c r="B105" s="41"/>
      <c r="C105" s="234" t="s">
        <v>191</v>
      </c>
      <c r="D105" s="234" t="s">
        <v>198</v>
      </c>
      <c r="E105" s="235" t="s">
        <v>2582</v>
      </c>
      <c r="F105" s="236" t="s">
        <v>2583</v>
      </c>
      <c r="G105" s="237" t="s">
        <v>238</v>
      </c>
      <c r="H105" s="238">
        <v>1</v>
      </c>
      <c r="I105" s="239"/>
      <c r="J105" s="240">
        <f>ROUND(I105*H105,2)</f>
        <v>0</v>
      </c>
      <c r="K105" s="236" t="s">
        <v>161</v>
      </c>
      <c r="L105" s="241"/>
      <c r="M105" s="242" t="s">
        <v>19</v>
      </c>
      <c r="N105" s="243" t="s">
        <v>40</v>
      </c>
      <c r="O105" s="86"/>
      <c r="P105" s="223">
        <f>O105*H105</f>
        <v>0</v>
      </c>
      <c r="Q105" s="223">
        <v>0.00020000000000000001</v>
      </c>
      <c r="R105" s="223">
        <f>Q105*H105</f>
        <v>0.00020000000000000001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330</v>
      </c>
      <c r="AT105" s="225" t="s">
        <v>198</v>
      </c>
      <c r="AU105" s="225" t="s">
        <v>78</v>
      </c>
      <c r="AY105" s="19" t="s">
        <v>149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76</v>
      </c>
      <c r="BK105" s="226">
        <f>ROUND(I105*H105,2)</f>
        <v>0</v>
      </c>
      <c r="BL105" s="19" t="s">
        <v>286</v>
      </c>
      <c r="BM105" s="225" t="s">
        <v>2584</v>
      </c>
    </row>
    <row r="106" s="2" customFormat="1">
      <c r="A106" s="40"/>
      <c r="B106" s="41"/>
      <c r="C106" s="42"/>
      <c r="D106" s="227" t="s">
        <v>158</v>
      </c>
      <c r="E106" s="42"/>
      <c r="F106" s="228" t="s">
        <v>2583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158</v>
      </c>
      <c r="AU106" s="19" t="s">
        <v>78</v>
      </c>
    </row>
    <row r="107" s="2" customFormat="1" ht="24.15" customHeight="1">
      <c r="A107" s="40"/>
      <c r="B107" s="41"/>
      <c r="C107" s="214" t="s">
        <v>197</v>
      </c>
      <c r="D107" s="214" t="s">
        <v>151</v>
      </c>
      <c r="E107" s="215" t="s">
        <v>2585</v>
      </c>
      <c r="F107" s="216" t="s">
        <v>2586</v>
      </c>
      <c r="G107" s="217" t="s">
        <v>238</v>
      </c>
      <c r="H107" s="218">
        <v>1</v>
      </c>
      <c r="I107" s="219"/>
      <c r="J107" s="220">
        <f>ROUND(I107*H107,2)</f>
        <v>0</v>
      </c>
      <c r="K107" s="216" t="s">
        <v>161</v>
      </c>
      <c r="L107" s="46"/>
      <c r="M107" s="221" t="s">
        <v>19</v>
      </c>
      <c r="N107" s="222" t="s">
        <v>40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286</v>
      </c>
      <c r="AT107" s="225" t="s">
        <v>151</v>
      </c>
      <c r="AU107" s="225" t="s">
        <v>78</v>
      </c>
      <c r="AY107" s="19" t="s">
        <v>149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76</v>
      </c>
      <c r="BK107" s="226">
        <f>ROUND(I107*H107,2)</f>
        <v>0</v>
      </c>
      <c r="BL107" s="19" t="s">
        <v>286</v>
      </c>
      <c r="BM107" s="225" t="s">
        <v>2587</v>
      </c>
    </row>
    <row r="108" s="2" customFormat="1">
      <c r="A108" s="40"/>
      <c r="B108" s="41"/>
      <c r="C108" s="42"/>
      <c r="D108" s="227" t="s">
        <v>158</v>
      </c>
      <c r="E108" s="42"/>
      <c r="F108" s="228" t="s">
        <v>2588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158</v>
      </c>
      <c r="AU108" s="19" t="s">
        <v>78</v>
      </c>
    </row>
    <row r="109" s="2" customFormat="1">
      <c r="A109" s="40"/>
      <c r="B109" s="41"/>
      <c r="C109" s="42"/>
      <c r="D109" s="232" t="s">
        <v>164</v>
      </c>
      <c r="E109" s="42"/>
      <c r="F109" s="233" t="s">
        <v>2589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164</v>
      </c>
      <c r="AU109" s="19" t="s">
        <v>78</v>
      </c>
    </row>
    <row r="110" s="2" customFormat="1" ht="24.15" customHeight="1">
      <c r="A110" s="40"/>
      <c r="B110" s="41"/>
      <c r="C110" s="234" t="s">
        <v>172</v>
      </c>
      <c r="D110" s="234" t="s">
        <v>198</v>
      </c>
      <c r="E110" s="235" t="s">
        <v>2590</v>
      </c>
      <c r="F110" s="236" t="s">
        <v>2591</v>
      </c>
      <c r="G110" s="237" t="s">
        <v>238</v>
      </c>
      <c r="H110" s="238">
        <v>1</v>
      </c>
      <c r="I110" s="239"/>
      <c r="J110" s="240">
        <f>ROUND(I110*H110,2)</f>
        <v>0</v>
      </c>
      <c r="K110" s="236" t="s">
        <v>155</v>
      </c>
      <c r="L110" s="241"/>
      <c r="M110" s="242" t="s">
        <v>19</v>
      </c>
      <c r="N110" s="243" t="s">
        <v>40</v>
      </c>
      <c r="O110" s="86"/>
      <c r="P110" s="223">
        <f>O110*H110</f>
        <v>0</v>
      </c>
      <c r="Q110" s="223">
        <v>0.00020000000000000001</v>
      </c>
      <c r="R110" s="223">
        <f>Q110*H110</f>
        <v>0.00020000000000000001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330</v>
      </c>
      <c r="AT110" s="225" t="s">
        <v>198</v>
      </c>
      <c r="AU110" s="225" t="s">
        <v>78</v>
      </c>
      <c r="AY110" s="19" t="s">
        <v>149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76</v>
      </c>
      <c r="BK110" s="226">
        <f>ROUND(I110*H110,2)</f>
        <v>0</v>
      </c>
      <c r="BL110" s="19" t="s">
        <v>286</v>
      </c>
      <c r="BM110" s="225" t="s">
        <v>2592</v>
      </c>
    </row>
    <row r="111" s="2" customFormat="1">
      <c r="A111" s="40"/>
      <c r="B111" s="41"/>
      <c r="C111" s="42"/>
      <c r="D111" s="227" t="s">
        <v>158</v>
      </c>
      <c r="E111" s="42"/>
      <c r="F111" s="228" t="s">
        <v>2591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158</v>
      </c>
      <c r="AU111" s="19" t="s">
        <v>78</v>
      </c>
    </row>
    <row r="112" s="2" customFormat="1" ht="37.8" customHeight="1">
      <c r="A112" s="40"/>
      <c r="B112" s="41"/>
      <c r="C112" s="214" t="s">
        <v>185</v>
      </c>
      <c r="D112" s="214" t="s">
        <v>151</v>
      </c>
      <c r="E112" s="215" t="s">
        <v>2593</v>
      </c>
      <c r="F112" s="216" t="s">
        <v>2594</v>
      </c>
      <c r="G112" s="217" t="s">
        <v>228</v>
      </c>
      <c r="H112" s="218">
        <v>4</v>
      </c>
      <c r="I112" s="219"/>
      <c r="J112" s="220">
        <f>ROUND(I112*H112,2)</f>
        <v>0</v>
      </c>
      <c r="K112" s="216" t="s">
        <v>161</v>
      </c>
      <c r="L112" s="46"/>
      <c r="M112" s="221" t="s">
        <v>19</v>
      </c>
      <c r="N112" s="222" t="s">
        <v>40</v>
      </c>
      <c r="O112" s="86"/>
      <c r="P112" s="223">
        <f>O112*H112</f>
        <v>0</v>
      </c>
      <c r="Q112" s="223">
        <v>0.00167</v>
      </c>
      <c r="R112" s="223">
        <f>Q112*H112</f>
        <v>0.0066800000000000002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286</v>
      </c>
      <c r="AT112" s="225" t="s">
        <v>151</v>
      </c>
      <c r="AU112" s="225" t="s">
        <v>78</v>
      </c>
      <c r="AY112" s="19" t="s">
        <v>149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76</v>
      </c>
      <c r="BK112" s="226">
        <f>ROUND(I112*H112,2)</f>
        <v>0</v>
      </c>
      <c r="BL112" s="19" t="s">
        <v>286</v>
      </c>
      <c r="BM112" s="225" t="s">
        <v>2595</v>
      </c>
    </row>
    <row r="113" s="2" customFormat="1">
      <c r="A113" s="40"/>
      <c r="B113" s="41"/>
      <c r="C113" s="42"/>
      <c r="D113" s="227" t="s">
        <v>158</v>
      </c>
      <c r="E113" s="42"/>
      <c r="F113" s="228" t="s">
        <v>2596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158</v>
      </c>
      <c r="AU113" s="19" t="s">
        <v>78</v>
      </c>
    </row>
    <row r="114" s="2" customFormat="1">
      <c r="A114" s="40"/>
      <c r="B114" s="41"/>
      <c r="C114" s="42"/>
      <c r="D114" s="232" t="s">
        <v>164</v>
      </c>
      <c r="E114" s="42"/>
      <c r="F114" s="233" t="s">
        <v>2597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164</v>
      </c>
      <c r="AU114" s="19" t="s">
        <v>78</v>
      </c>
    </row>
    <row r="115" s="2" customFormat="1" ht="24.15" customHeight="1">
      <c r="A115" s="40"/>
      <c r="B115" s="41"/>
      <c r="C115" s="214" t="s">
        <v>178</v>
      </c>
      <c r="D115" s="214" t="s">
        <v>151</v>
      </c>
      <c r="E115" s="215" t="s">
        <v>2598</v>
      </c>
      <c r="F115" s="216" t="s">
        <v>2599</v>
      </c>
      <c r="G115" s="217" t="s">
        <v>228</v>
      </c>
      <c r="H115" s="218">
        <v>4</v>
      </c>
      <c r="I115" s="219"/>
      <c r="J115" s="220">
        <f>ROUND(I115*H115,2)</f>
        <v>0</v>
      </c>
      <c r="K115" s="216" t="s">
        <v>161</v>
      </c>
      <c r="L115" s="46"/>
      <c r="M115" s="221" t="s">
        <v>19</v>
      </c>
      <c r="N115" s="222" t="s">
        <v>40</v>
      </c>
      <c r="O115" s="86"/>
      <c r="P115" s="223">
        <f>O115*H115</f>
        <v>0</v>
      </c>
      <c r="Q115" s="223">
        <v>0.00017000000000000001</v>
      </c>
      <c r="R115" s="223">
        <f>Q115*H115</f>
        <v>0.00068000000000000005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286</v>
      </c>
      <c r="AT115" s="225" t="s">
        <v>151</v>
      </c>
      <c r="AU115" s="225" t="s">
        <v>78</v>
      </c>
      <c r="AY115" s="19" t="s">
        <v>149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76</v>
      </c>
      <c r="BK115" s="226">
        <f>ROUND(I115*H115,2)</f>
        <v>0</v>
      </c>
      <c r="BL115" s="19" t="s">
        <v>286</v>
      </c>
      <c r="BM115" s="225" t="s">
        <v>2600</v>
      </c>
    </row>
    <row r="116" s="2" customFormat="1">
      <c r="A116" s="40"/>
      <c r="B116" s="41"/>
      <c r="C116" s="42"/>
      <c r="D116" s="227" t="s">
        <v>158</v>
      </c>
      <c r="E116" s="42"/>
      <c r="F116" s="228" t="s">
        <v>2601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158</v>
      </c>
      <c r="AU116" s="19" t="s">
        <v>78</v>
      </c>
    </row>
    <row r="117" s="2" customFormat="1">
      <c r="A117" s="40"/>
      <c r="B117" s="41"/>
      <c r="C117" s="42"/>
      <c r="D117" s="232" t="s">
        <v>164</v>
      </c>
      <c r="E117" s="42"/>
      <c r="F117" s="233" t="s">
        <v>2602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164</v>
      </c>
      <c r="AU117" s="19" t="s">
        <v>78</v>
      </c>
    </row>
    <row r="118" s="2" customFormat="1" ht="24.15" customHeight="1">
      <c r="A118" s="40"/>
      <c r="B118" s="41"/>
      <c r="C118" s="214" t="s">
        <v>212</v>
      </c>
      <c r="D118" s="214" t="s">
        <v>151</v>
      </c>
      <c r="E118" s="215" t="s">
        <v>2603</v>
      </c>
      <c r="F118" s="216" t="s">
        <v>2604</v>
      </c>
      <c r="G118" s="217" t="s">
        <v>181</v>
      </c>
      <c r="H118" s="218">
        <v>0.0080000000000000002</v>
      </c>
      <c r="I118" s="219"/>
      <c r="J118" s="220">
        <f>ROUND(I118*H118,2)</f>
        <v>0</v>
      </c>
      <c r="K118" s="216" t="s">
        <v>161</v>
      </c>
      <c r="L118" s="46"/>
      <c r="M118" s="221" t="s">
        <v>19</v>
      </c>
      <c r="N118" s="222" t="s">
        <v>40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286</v>
      </c>
      <c r="AT118" s="225" t="s">
        <v>151</v>
      </c>
      <c r="AU118" s="225" t="s">
        <v>78</v>
      </c>
      <c r="AY118" s="19" t="s">
        <v>149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76</v>
      </c>
      <c r="BK118" s="226">
        <f>ROUND(I118*H118,2)</f>
        <v>0</v>
      </c>
      <c r="BL118" s="19" t="s">
        <v>286</v>
      </c>
      <c r="BM118" s="225" t="s">
        <v>2605</v>
      </c>
    </row>
    <row r="119" s="2" customFormat="1">
      <c r="A119" s="40"/>
      <c r="B119" s="41"/>
      <c r="C119" s="42"/>
      <c r="D119" s="227" t="s">
        <v>158</v>
      </c>
      <c r="E119" s="42"/>
      <c r="F119" s="228" t="s">
        <v>2606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158</v>
      </c>
      <c r="AU119" s="19" t="s">
        <v>78</v>
      </c>
    </row>
    <row r="120" s="2" customFormat="1">
      <c r="A120" s="40"/>
      <c r="B120" s="41"/>
      <c r="C120" s="42"/>
      <c r="D120" s="232" t="s">
        <v>164</v>
      </c>
      <c r="E120" s="42"/>
      <c r="F120" s="233" t="s">
        <v>2607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164</v>
      </c>
      <c r="AU120" s="19" t="s">
        <v>78</v>
      </c>
    </row>
    <row r="121" s="2" customFormat="1" ht="33" customHeight="1">
      <c r="A121" s="40"/>
      <c r="B121" s="41"/>
      <c r="C121" s="214" t="s">
        <v>218</v>
      </c>
      <c r="D121" s="214" t="s">
        <v>151</v>
      </c>
      <c r="E121" s="215" t="s">
        <v>2608</v>
      </c>
      <c r="F121" s="216" t="s">
        <v>2609</v>
      </c>
      <c r="G121" s="217" t="s">
        <v>181</v>
      </c>
      <c r="H121" s="218">
        <v>0.0080000000000000002</v>
      </c>
      <c r="I121" s="219"/>
      <c r="J121" s="220">
        <f>ROUND(I121*H121,2)</f>
        <v>0</v>
      </c>
      <c r="K121" s="216" t="s">
        <v>161</v>
      </c>
      <c r="L121" s="46"/>
      <c r="M121" s="221" t="s">
        <v>19</v>
      </c>
      <c r="N121" s="222" t="s">
        <v>40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286</v>
      </c>
      <c r="AT121" s="225" t="s">
        <v>151</v>
      </c>
      <c r="AU121" s="225" t="s">
        <v>78</v>
      </c>
      <c r="AY121" s="19" t="s">
        <v>149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76</v>
      </c>
      <c r="BK121" s="226">
        <f>ROUND(I121*H121,2)</f>
        <v>0</v>
      </c>
      <c r="BL121" s="19" t="s">
        <v>286</v>
      </c>
      <c r="BM121" s="225" t="s">
        <v>2610</v>
      </c>
    </row>
    <row r="122" s="2" customFormat="1">
      <c r="A122" s="40"/>
      <c r="B122" s="41"/>
      <c r="C122" s="42"/>
      <c r="D122" s="227" t="s">
        <v>158</v>
      </c>
      <c r="E122" s="42"/>
      <c r="F122" s="228" t="s">
        <v>2611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158</v>
      </c>
      <c r="AU122" s="19" t="s">
        <v>78</v>
      </c>
    </row>
    <row r="123" s="2" customFormat="1">
      <c r="A123" s="40"/>
      <c r="B123" s="41"/>
      <c r="C123" s="42"/>
      <c r="D123" s="232" t="s">
        <v>164</v>
      </c>
      <c r="E123" s="42"/>
      <c r="F123" s="233" t="s">
        <v>2612</v>
      </c>
      <c r="G123" s="42"/>
      <c r="H123" s="42"/>
      <c r="I123" s="229"/>
      <c r="J123" s="42"/>
      <c r="K123" s="42"/>
      <c r="L123" s="46"/>
      <c r="M123" s="245"/>
      <c r="N123" s="246"/>
      <c r="O123" s="247"/>
      <c r="P123" s="247"/>
      <c r="Q123" s="247"/>
      <c r="R123" s="247"/>
      <c r="S123" s="247"/>
      <c r="T123" s="24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164</v>
      </c>
      <c r="AU123" s="19" t="s">
        <v>78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9oSnsAe/M5QW+wnfaTIQ79/AkTcYCztwJAUDEUUF0b6ZPnKLzLtGN1aZ4skvTeDVTPSFCCiTK3xKEYd6DUCVBA==" hashValue="N+Yn4kWNoBNd0MP4OXXWSgNEHrCSps7natJFUpp1IhhmeNOLFqh2o6++NSaC/gygLUHft+79Q8dshkJKWyjd8Q==" algorithmName="SHA-512" password="CC35"/>
  <autoFilter ref="C88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949101111"/>
    <hyperlink ref="F99" r:id="rId2" display="https://podminky.urs.cz/item/CS_URS_2022_02/751111011"/>
    <hyperlink ref="F104" r:id="rId3" display="https://podminky.urs.cz/item/CS_URS_2022_02/751398021"/>
    <hyperlink ref="F109" r:id="rId4" display="https://podminky.urs.cz/item/CS_URS_2022_02/751398031"/>
    <hyperlink ref="F114" r:id="rId5" display="https://podminky.urs.cz/item/CS_URS_2022_02/751510041"/>
    <hyperlink ref="F117" r:id="rId6" display="https://podminky.urs.cz/item/CS_URS_2022_02/751572101"/>
    <hyperlink ref="F120" r:id="rId7" display="https://podminky.urs.cz/item/CS_URS_2022_02/998751101"/>
    <hyperlink ref="F123" r:id="rId8" display="https://podminky.urs.cz/item/CS_URS_2022_02/998751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555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2613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ROUND((SUM(BE90:BE384)),  2)</f>
        <v>0</v>
      </c>
      <c r="G35" s="40"/>
      <c r="H35" s="40"/>
      <c r="I35" s="159">
        <v>0.20999999999999999</v>
      </c>
      <c r="J35" s="158">
        <f>ROUND(((SUM(BE90:BE384))*I35),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ROUND((SUM(BF90:BF384)),  2)</f>
        <v>0</v>
      </c>
      <c r="G36" s="40"/>
      <c r="H36" s="40"/>
      <c r="I36" s="159">
        <v>0.14999999999999999</v>
      </c>
      <c r="J36" s="158">
        <f>ROUND(((SUM(BF90:BF384))*I36),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ROUND((SUM(BG90:BG384)),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ROUND((SUM(BH90:BH384)),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ROUND((SUM(BI90:BI384)),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E.2.10 - Umělé osvětlení a vnitřní silnoproudé rozvody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132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2614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2615</v>
      </c>
      <c r="E66" s="184"/>
      <c r="F66" s="184"/>
      <c r="G66" s="184"/>
      <c r="H66" s="184"/>
      <c r="I66" s="184"/>
      <c r="J66" s="185">
        <f>J253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2616</v>
      </c>
      <c r="E67" s="184"/>
      <c r="F67" s="184"/>
      <c r="G67" s="184"/>
      <c r="H67" s="184"/>
      <c r="I67" s="184"/>
      <c r="J67" s="185">
        <f>J337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2617</v>
      </c>
      <c r="E68" s="184"/>
      <c r="F68" s="184"/>
      <c r="G68" s="184"/>
      <c r="H68" s="184"/>
      <c r="I68" s="184"/>
      <c r="J68" s="185">
        <f>J368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134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Bystřice (Bystryca), nádražní budova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117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555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119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E.2.10 - Umělé osvětlení a vnitřní silnoproudé rozvody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34" t="s">
        <v>23</v>
      </c>
      <c r="J84" s="74" t="str">
        <f>IF(J14="","",J14)</f>
        <v>26. 7. 2022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 xml:space="preserve"> </v>
      </c>
      <c r="G86" s="42"/>
      <c r="H86" s="42"/>
      <c r="I86" s="34" t="s">
        <v>30</v>
      </c>
      <c r="J86" s="38" t="str">
        <f>E23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IF(E20="","",E20)</f>
        <v>Vyplň údaj</v>
      </c>
      <c r="G87" s="42"/>
      <c r="H87" s="42"/>
      <c r="I87" s="34" t="s">
        <v>32</v>
      </c>
      <c r="J87" s="38" t="str">
        <f>E26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135</v>
      </c>
      <c r="D89" s="190" t="s">
        <v>54</v>
      </c>
      <c r="E89" s="190" t="s">
        <v>50</v>
      </c>
      <c r="F89" s="190" t="s">
        <v>51</v>
      </c>
      <c r="G89" s="190" t="s">
        <v>136</v>
      </c>
      <c r="H89" s="190" t="s">
        <v>137</v>
      </c>
      <c r="I89" s="190" t="s">
        <v>138</v>
      </c>
      <c r="J89" s="190" t="s">
        <v>123</v>
      </c>
      <c r="K89" s="191" t="s">
        <v>139</v>
      </c>
      <c r="L89" s="192"/>
      <c r="M89" s="94" t="s">
        <v>19</v>
      </c>
      <c r="N89" s="95" t="s">
        <v>39</v>
      </c>
      <c r="O89" s="95" t="s">
        <v>140</v>
      </c>
      <c r="P89" s="95" t="s">
        <v>141</v>
      </c>
      <c r="Q89" s="95" t="s">
        <v>142</v>
      </c>
      <c r="R89" s="95" t="s">
        <v>143</v>
      </c>
      <c r="S89" s="95" t="s">
        <v>144</v>
      </c>
      <c r="T89" s="96" t="s">
        <v>145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146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0.21716000000000002</v>
      </c>
      <c r="S90" s="98"/>
      <c r="T90" s="196">
        <f>T91</f>
        <v>1.25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124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68</v>
      </c>
      <c r="E91" s="201" t="s">
        <v>392</v>
      </c>
      <c r="F91" s="201" t="s">
        <v>393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P92+P253+P337+P368</f>
        <v>0</v>
      </c>
      <c r="Q91" s="206"/>
      <c r="R91" s="207">
        <f>R92+R253+R337+R368</f>
        <v>0.21716000000000002</v>
      </c>
      <c r="S91" s="206"/>
      <c r="T91" s="208">
        <f>T92+T253+T337+T368</f>
        <v>1.25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68</v>
      </c>
      <c r="AU91" s="210" t="s">
        <v>69</v>
      </c>
      <c r="AY91" s="209" t="s">
        <v>149</v>
      </c>
      <c r="BK91" s="211">
        <f>BK92+BK253+BK337+BK368</f>
        <v>0</v>
      </c>
    </row>
    <row r="92" s="12" customFormat="1" ht="22.8" customHeight="1">
      <c r="A92" s="12"/>
      <c r="B92" s="198"/>
      <c r="C92" s="199"/>
      <c r="D92" s="200" t="s">
        <v>68</v>
      </c>
      <c r="E92" s="212" t="s">
        <v>2618</v>
      </c>
      <c r="F92" s="212" t="s">
        <v>2619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SUM(P93:P252)</f>
        <v>0</v>
      </c>
      <c r="Q92" s="206"/>
      <c r="R92" s="207">
        <f>SUM(R93:R252)</f>
        <v>0.14168000000000003</v>
      </c>
      <c r="S92" s="206"/>
      <c r="T92" s="208">
        <f>SUM(T93:T252)</f>
        <v>1.25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78</v>
      </c>
      <c r="AT92" s="210" t="s">
        <v>68</v>
      </c>
      <c r="AU92" s="210" t="s">
        <v>76</v>
      </c>
      <c r="AY92" s="209" t="s">
        <v>149</v>
      </c>
      <c r="BK92" s="211">
        <f>SUM(BK93:BK252)</f>
        <v>0</v>
      </c>
    </row>
    <row r="93" s="2" customFormat="1" ht="16.5" customHeight="1">
      <c r="A93" s="40"/>
      <c r="B93" s="41"/>
      <c r="C93" s="214" t="s">
        <v>76</v>
      </c>
      <c r="D93" s="214" t="s">
        <v>151</v>
      </c>
      <c r="E93" s="215" t="s">
        <v>2620</v>
      </c>
      <c r="F93" s="216" t="s">
        <v>2621</v>
      </c>
      <c r="G93" s="217" t="s">
        <v>1235</v>
      </c>
      <c r="H93" s="218">
        <v>7</v>
      </c>
      <c r="I93" s="219"/>
      <c r="J93" s="220">
        <f>ROUND(I93*H93,2)</f>
        <v>0</v>
      </c>
      <c r="K93" s="216" t="s">
        <v>161</v>
      </c>
      <c r="L93" s="46"/>
      <c r="M93" s="221" t="s">
        <v>19</v>
      </c>
      <c r="N93" s="222" t="s">
        <v>40</v>
      </c>
      <c r="O93" s="86"/>
      <c r="P93" s="223">
        <f>O93*H93</f>
        <v>0</v>
      </c>
      <c r="Q93" s="223">
        <v>0.0011199999999999999</v>
      </c>
      <c r="R93" s="223">
        <f>Q93*H93</f>
        <v>0.0078399999999999997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286</v>
      </c>
      <c r="AT93" s="225" t="s">
        <v>151</v>
      </c>
      <c r="AU93" s="225" t="s">
        <v>78</v>
      </c>
      <c r="AY93" s="19" t="s">
        <v>149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76</v>
      </c>
      <c r="BK93" s="226">
        <f>ROUND(I93*H93,2)</f>
        <v>0</v>
      </c>
      <c r="BL93" s="19" t="s">
        <v>286</v>
      </c>
      <c r="BM93" s="225" t="s">
        <v>2622</v>
      </c>
    </row>
    <row r="94" s="2" customFormat="1">
      <c r="A94" s="40"/>
      <c r="B94" s="41"/>
      <c r="C94" s="42"/>
      <c r="D94" s="227" t="s">
        <v>158</v>
      </c>
      <c r="E94" s="42"/>
      <c r="F94" s="228" t="s">
        <v>2623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158</v>
      </c>
      <c r="AU94" s="19" t="s">
        <v>78</v>
      </c>
    </row>
    <row r="95" s="2" customFormat="1">
      <c r="A95" s="40"/>
      <c r="B95" s="41"/>
      <c r="C95" s="42"/>
      <c r="D95" s="232" t="s">
        <v>164</v>
      </c>
      <c r="E95" s="42"/>
      <c r="F95" s="233" t="s">
        <v>2624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164</v>
      </c>
      <c r="AU95" s="19" t="s">
        <v>78</v>
      </c>
    </row>
    <row r="96" s="2" customFormat="1" ht="16.5" customHeight="1">
      <c r="A96" s="40"/>
      <c r="B96" s="41"/>
      <c r="C96" s="234" t="s">
        <v>78</v>
      </c>
      <c r="D96" s="234" t="s">
        <v>198</v>
      </c>
      <c r="E96" s="235" t="s">
        <v>2625</v>
      </c>
      <c r="F96" s="236" t="s">
        <v>2626</v>
      </c>
      <c r="G96" s="237" t="s">
        <v>338</v>
      </c>
      <c r="H96" s="238">
        <v>7</v>
      </c>
      <c r="I96" s="239"/>
      <c r="J96" s="240">
        <f>ROUND(I96*H96,2)</f>
        <v>0</v>
      </c>
      <c r="K96" s="236" t="s">
        <v>155</v>
      </c>
      <c r="L96" s="241"/>
      <c r="M96" s="242" t="s">
        <v>19</v>
      </c>
      <c r="N96" s="243" t="s">
        <v>40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330</v>
      </c>
      <c r="AT96" s="225" t="s">
        <v>198</v>
      </c>
      <c r="AU96" s="225" t="s">
        <v>78</v>
      </c>
      <c r="AY96" s="19" t="s">
        <v>149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76</v>
      </c>
      <c r="BK96" s="226">
        <f>ROUND(I96*H96,2)</f>
        <v>0</v>
      </c>
      <c r="BL96" s="19" t="s">
        <v>286</v>
      </c>
      <c r="BM96" s="225" t="s">
        <v>2627</v>
      </c>
    </row>
    <row r="97" s="2" customFormat="1">
      <c r="A97" s="40"/>
      <c r="B97" s="41"/>
      <c r="C97" s="42"/>
      <c r="D97" s="227" t="s">
        <v>158</v>
      </c>
      <c r="E97" s="42"/>
      <c r="F97" s="228" t="s">
        <v>2626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78</v>
      </c>
    </row>
    <row r="98" s="2" customFormat="1" ht="24.15" customHeight="1">
      <c r="A98" s="40"/>
      <c r="B98" s="41"/>
      <c r="C98" s="214" t="s">
        <v>166</v>
      </c>
      <c r="D98" s="214" t="s">
        <v>151</v>
      </c>
      <c r="E98" s="215" t="s">
        <v>2628</v>
      </c>
      <c r="F98" s="216" t="s">
        <v>2629</v>
      </c>
      <c r="G98" s="217" t="s">
        <v>1235</v>
      </c>
      <c r="H98" s="218">
        <v>6</v>
      </c>
      <c r="I98" s="219"/>
      <c r="J98" s="220">
        <f>ROUND(I98*H98,2)</f>
        <v>0</v>
      </c>
      <c r="K98" s="216" t="s">
        <v>161</v>
      </c>
      <c r="L98" s="46"/>
      <c r="M98" s="221" t="s">
        <v>19</v>
      </c>
      <c r="N98" s="222" t="s">
        <v>40</v>
      </c>
      <c r="O98" s="86"/>
      <c r="P98" s="223">
        <f>O98*H98</f>
        <v>0</v>
      </c>
      <c r="Q98" s="223">
        <v>0.0023400000000000001</v>
      </c>
      <c r="R98" s="223">
        <f>Q98*H98</f>
        <v>0.01404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286</v>
      </c>
      <c r="AT98" s="225" t="s">
        <v>151</v>
      </c>
      <c r="AU98" s="225" t="s">
        <v>78</v>
      </c>
      <c r="AY98" s="19" t="s">
        <v>149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76</v>
      </c>
      <c r="BK98" s="226">
        <f>ROUND(I98*H98,2)</f>
        <v>0</v>
      </c>
      <c r="BL98" s="19" t="s">
        <v>286</v>
      </c>
      <c r="BM98" s="225" t="s">
        <v>2630</v>
      </c>
    </row>
    <row r="99" s="2" customFormat="1">
      <c r="A99" s="40"/>
      <c r="B99" s="41"/>
      <c r="C99" s="42"/>
      <c r="D99" s="227" t="s">
        <v>158</v>
      </c>
      <c r="E99" s="42"/>
      <c r="F99" s="228" t="s">
        <v>2631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158</v>
      </c>
      <c r="AU99" s="19" t="s">
        <v>78</v>
      </c>
    </row>
    <row r="100" s="2" customFormat="1">
      <c r="A100" s="40"/>
      <c r="B100" s="41"/>
      <c r="C100" s="42"/>
      <c r="D100" s="232" t="s">
        <v>164</v>
      </c>
      <c r="E100" s="42"/>
      <c r="F100" s="233" t="s">
        <v>2632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164</v>
      </c>
      <c r="AU100" s="19" t="s">
        <v>78</v>
      </c>
    </row>
    <row r="101" s="14" customFormat="1">
      <c r="A101" s="14"/>
      <c r="B101" s="259"/>
      <c r="C101" s="260"/>
      <c r="D101" s="227" t="s">
        <v>438</v>
      </c>
      <c r="E101" s="261" t="s">
        <v>19</v>
      </c>
      <c r="F101" s="262" t="s">
        <v>2633</v>
      </c>
      <c r="G101" s="260"/>
      <c r="H101" s="263">
        <v>6</v>
      </c>
      <c r="I101" s="264"/>
      <c r="J101" s="260"/>
      <c r="K101" s="260"/>
      <c r="L101" s="265"/>
      <c r="M101" s="266"/>
      <c r="N101" s="267"/>
      <c r="O101" s="267"/>
      <c r="P101" s="267"/>
      <c r="Q101" s="267"/>
      <c r="R101" s="267"/>
      <c r="S101" s="267"/>
      <c r="T101" s="26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9" t="s">
        <v>438</v>
      </c>
      <c r="AU101" s="269" t="s">
        <v>78</v>
      </c>
      <c r="AV101" s="14" t="s">
        <v>78</v>
      </c>
      <c r="AW101" s="14" t="s">
        <v>31</v>
      </c>
      <c r="AX101" s="14" t="s">
        <v>76</v>
      </c>
      <c r="AY101" s="269" t="s">
        <v>149</v>
      </c>
    </row>
    <row r="102" s="2" customFormat="1" ht="24.15" customHeight="1">
      <c r="A102" s="40"/>
      <c r="B102" s="41"/>
      <c r="C102" s="234" t="s">
        <v>156</v>
      </c>
      <c r="D102" s="234" t="s">
        <v>198</v>
      </c>
      <c r="E102" s="235" t="s">
        <v>2634</v>
      </c>
      <c r="F102" s="236" t="s">
        <v>2635</v>
      </c>
      <c r="G102" s="237" t="s">
        <v>238</v>
      </c>
      <c r="H102" s="238">
        <v>2</v>
      </c>
      <c r="I102" s="239"/>
      <c r="J102" s="240">
        <f>ROUND(I102*H102,2)</f>
        <v>0</v>
      </c>
      <c r="K102" s="236" t="s">
        <v>155</v>
      </c>
      <c r="L102" s="241"/>
      <c r="M102" s="242" t="s">
        <v>19</v>
      </c>
      <c r="N102" s="243" t="s">
        <v>40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330</v>
      </c>
      <c r="AT102" s="225" t="s">
        <v>198</v>
      </c>
      <c r="AU102" s="225" t="s">
        <v>78</v>
      </c>
      <c r="AY102" s="19" t="s">
        <v>149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286</v>
      </c>
      <c r="BM102" s="225" t="s">
        <v>2636</v>
      </c>
    </row>
    <row r="103" s="2" customFormat="1">
      <c r="A103" s="40"/>
      <c r="B103" s="41"/>
      <c r="C103" s="42"/>
      <c r="D103" s="227" t="s">
        <v>158</v>
      </c>
      <c r="E103" s="42"/>
      <c r="F103" s="228" t="s">
        <v>2635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78</v>
      </c>
    </row>
    <row r="104" s="2" customFormat="1" ht="24.15" customHeight="1">
      <c r="A104" s="40"/>
      <c r="B104" s="41"/>
      <c r="C104" s="234" t="s">
        <v>207</v>
      </c>
      <c r="D104" s="234" t="s">
        <v>198</v>
      </c>
      <c r="E104" s="235" t="s">
        <v>2637</v>
      </c>
      <c r="F104" s="236" t="s">
        <v>2638</v>
      </c>
      <c r="G104" s="237" t="s">
        <v>238</v>
      </c>
      <c r="H104" s="238">
        <v>3</v>
      </c>
      <c r="I104" s="239"/>
      <c r="J104" s="240">
        <f>ROUND(I104*H104,2)</f>
        <v>0</v>
      </c>
      <c r="K104" s="236" t="s">
        <v>155</v>
      </c>
      <c r="L104" s="241"/>
      <c r="M104" s="242" t="s">
        <v>19</v>
      </c>
      <c r="N104" s="243" t="s">
        <v>40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330</v>
      </c>
      <c r="AT104" s="225" t="s">
        <v>198</v>
      </c>
      <c r="AU104" s="225" t="s">
        <v>78</v>
      </c>
      <c r="AY104" s="19" t="s">
        <v>149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76</v>
      </c>
      <c r="BK104" s="226">
        <f>ROUND(I104*H104,2)</f>
        <v>0</v>
      </c>
      <c r="BL104" s="19" t="s">
        <v>286</v>
      </c>
      <c r="BM104" s="225" t="s">
        <v>2639</v>
      </c>
    </row>
    <row r="105" s="2" customFormat="1">
      <c r="A105" s="40"/>
      <c r="B105" s="41"/>
      <c r="C105" s="42"/>
      <c r="D105" s="227" t="s">
        <v>158</v>
      </c>
      <c r="E105" s="42"/>
      <c r="F105" s="228" t="s">
        <v>2638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78</v>
      </c>
    </row>
    <row r="106" s="2" customFormat="1" ht="24.15" customHeight="1">
      <c r="A106" s="40"/>
      <c r="B106" s="41"/>
      <c r="C106" s="234" t="s">
        <v>191</v>
      </c>
      <c r="D106" s="234" t="s">
        <v>198</v>
      </c>
      <c r="E106" s="235" t="s">
        <v>2640</v>
      </c>
      <c r="F106" s="236" t="s">
        <v>2641</v>
      </c>
      <c r="G106" s="237" t="s">
        <v>238</v>
      </c>
      <c r="H106" s="238">
        <v>1</v>
      </c>
      <c r="I106" s="239"/>
      <c r="J106" s="240">
        <f>ROUND(I106*H106,2)</f>
        <v>0</v>
      </c>
      <c r="K106" s="236" t="s">
        <v>155</v>
      </c>
      <c r="L106" s="241"/>
      <c r="M106" s="242" t="s">
        <v>19</v>
      </c>
      <c r="N106" s="243" t="s">
        <v>40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330</v>
      </c>
      <c r="AT106" s="225" t="s">
        <v>198</v>
      </c>
      <c r="AU106" s="225" t="s">
        <v>78</v>
      </c>
      <c r="AY106" s="19" t="s">
        <v>149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76</v>
      </c>
      <c r="BK106" s="226">
        <f>ROUND(I106*H106,2)</f>
        <v>0</v>
      </c>
      <c r="BL106" s="19" t="s">
        <v>286</v>
      </c>
      <c r="BM106" s="225" t="s">
        <v>2642</v>
      </c>
    </row>
    <row r="107" s="2" customFormat="1">
      <c r="A107" s="40"/>
      <c r="B107" s="41"/>
      <c r="C107" s="42"/>
      <c r="D107" s="227" t="s">
        <v>158</v>
      </c>
      <c r="E107" s="42"/>
      <c r="F107" s="228" t="s">
        <v>2641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78</v>
      </c>
    </row>
    <row r="108" s="2" customFormat="1" ht="24.15" customHeight="1">
      <c r="A108" s="40"/>
      <c r="B108" s="41"/>
      <c r="C108" s="214" t="s">
        <v>197</v>
      </c>
      <c r="D108" s="214" t="s">
        <v>151</v>
      </c>
      <c r="E108" s="215" t="s">
        <v>2643</v>
      </c>
      <c r="F108" s="216" t="s">
        <v>2644</v>
      </c>
      <c r="G108" s="217" t="s">
        <v>228</v>
      </c>
      <c r="H108" s="218">
        <v>100</v>
      </c>
      <c r="I108" s="219"/>
      <c r="J108" s="220">
        <f>ROUND(I108*H108,2)</f>
        <v>0</v>
      </c>
      <c r="K108" s="216" t="s">
        <v>161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286</v>
      </c>
      <c r="AT108" s="225" t="s">
        <v>151</v>
      </c>
      <c r="AU108" s="225" t="s">
        <v>78</v>
      </c>
      <c r="AY108" s="19" t="s">
        <v>149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286</v>
      </c>
      <c r="BM108" s="225" t="s">
        <v>2645</v>
      </c>
    </row>
    <row r="109" s="2" customFormat="1">
      <c r="A109" s="40"/>
      <c r="B109" s="41"/>
      <c r="C109" s="42"/>
      <c r="D109" s="227" t="s">
        <v>158</v>
      </c>
      <c r="E109" s="42"/>
      <c r="F109" s="228" t="s">
        <v>2646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78</v>
      </c>
    </row>
    <row r="110" s="2" customFormat="1">
      <c r="A110" s="40"/>
      <c r="B110" s="41"/>
      <c r="C110" s="42"/>
      <c r="D110" s="232" t="s">
        <v>164</v>
      </c>
      <c r="E110" s="42"/>
      <c r="F110" s="233" t="s">
        <v>2647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164</v>
      </c>
      <c r="AU110" s="19" t="s">
        <v>78</v>
      </c>
    </row>
    <row r="111" s="2" customFormat="1" ht="24.15" customHeight="1">
      <c r="A111" s="40"/>
      <c r="B111" s="41"/>
      <c r="C111" s="234" t="s">
        <v>172</v>
      </c>
      <c r="D111" s="234" t="s">
        <v>198</v>
      </c>
      <c r="E111" s="235" t="s">
        <v>2648</v>
      </c>
      <c r="F111" s="236" t="s">
        <v>2649</v>
      </c>
      <c r="G111" s="237" t="s">
        <v>228</v>
      </c>
      <c r="H111" s="238">
        <v>100</v>
      </c>
      <c r="I111" s="239"/>
      <c r="J111" s="240">
        <f>ROUND(I111*H111,2)</f>
        <v>0</v>
      </c>
      <c r="K111" s="236" t="s">
        <v>155</v>
      </c>
      <c r="L111" s="241"/>
      <c r="M111" s="242" t="s">
        <v>19</v>
      </c>
      <c r="N111" s="243" t="s">
        <v>40</v>
      </c>
      <c r="O111" s="86"/>
      <c r="P111" s="223">
        <f>O111*H111</f>
        <v>0</v>
      </c>
      <c r="Q111" s="223">
        <v>0.00023000000000000001</v>
      </c>
      <c r="R111" s="223">
        <f>Q111*H111</f>
        <v>0.023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330</v>
      </c>
      <c r="AT111" s="225" t="s">
        <v>198</v>
      </c>
      <c r="AU111" s="225" t="s">
        <v>78</v>
      </c>
      <c r="AY111" s="19" t="s">
        <v>149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76</v>
      </c>
      <c r="BK111" s="226">
        <f>ROUND(I111*H111,2)</f>
        <v>0</v>
      </c>
      <c r="BL111" s="19" t="s">
        <v>286</v>
      </c>
      <c r="BM111" s="225" t="s">
        <v>2650</v>
      </c>
    </row>
    <row r="112" s="2" customFormat="1">
      <c r="A112" s="40"/>
      <c r="B112" s="41"/>
      <c r="C112" s="42"/>
      <c r="D112" s="227" t="s">
        <v>158</v>
      </c>
      <c r="E112" s="42"/>
      <c r="F112" s="228" t="s">
        <v>2649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158</v>
      </c>
      <c r="AU112" s="19" t="s">
        <v>78</v>
      </c>
    </row>
    <row r="113" s="2" customFormat="1" ht="16.5" customHeight="1">
      <c r="A113" s="40"/>
      <c r="B113" s="41"/>
      <c r="C113" s="214" t="s">
        <v>185</v>
      </c>
      <c r="D113" s="214" t="s">
        <v>151</v>
      </c>
      <c r="E113" s="215" t="s">
        <v>2651</v>
      </c>
      <c r="F113" s="216" t="s">
        <v>2652</v>
      </c>
      <c r="G113" s="217" t="s">
        <v>238</v>
      </c>
      <c r="H113" s="218">
        <v>58</v>
      </c>
      <c r="I113" s="219"/>
      <c r="J113" s="220">
        <f>ROUND(I113*H113,2)</f>
        <v>0</v>
      </c>
      <c r="K113" s="216" t="s">
        <v>161</v>
      </c>
      <c r="L113" s="46"/>
      <c r="M113" s="221" t="s">
        <v>19</v>
      </c>
      <c r="N113" s="222" t="s">
        <v>40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286</v>
      </c>
      <c r="AT113" s="225" t="s">
        <v>151</v>
      </c>
      <c r="AU113" s="225" t="s">
        <v>78</v>
      </c>
      <c r="AY113" s="19" t="s">
        <v>149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76</v>
      </c>
      <c r="BK113" s="226">
        <f>ROUND(I113*H113,2)</f>
        <v>0</v>
      </c>
      <c r="BL113" s="19" t="s">
        <v>286</v>
      </c>
      <c r="BM113" s="225" t="s">
        <v>2653</v>
      </c>
    </row>
    <row r="114" s="2" customFormat="1">
      <c r="A114" s="40"/>
      <c r="B114" s="41"/>
      <c r="C114" s="42"/>
      <c r="D114" s="227" t="s">
        <v>158</v>
      </c>
      <c r="E114" s="42"/>
      <c r="F114" s="228" t="s">
        <v>2654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158</v>
      </c>
      <c r="AU114" s="19" t="s">
        <v>78</v>
      </c>
    </row>
    <row r="115" s="2" customFormat="1">
      <c r="A115" s="40"/>
      <c r="B115" s="41"/>
      <c r="C115" s="42"/>
      <c r="D115" s="232" t="s">
        <v>164</v>
      </c>
      <c r="E115" s="42"/>
      <c r="F115" s="233" t="s">
        <v>2655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164</v>
      </c>
      <c r="AU115" s="19" t="s">
        <v>78</v>
      </c>
    </row>
    <row r="116" s="2" customFormat="1" ht="16.5" customHeight="1">
      <c r="A116" s="40"/>
      <c r="B116" s="41"/>
      <c r="C116" s="234" t="s">
        <v>178</v>
      </c>
      <c r="D116" s="234" t="s">
        <v>198</v>
      </c>
      <c r="E116" s="235" t="s">
        <v>2656</v>
      </c>
      <c r="F116" s="236" t="s">
        <v>2657</v>
      </c>
      <c r="G116" s="237" t="s">
        <v>338</v>
      </c>
      <c r="H116" s="238">
        <v>58</v>
      </c>
      <c r="I116" s="239"/>
      <c r="J116" s="240">
        <f>ROUND(I116*H116,2)</f>
        <v>0</v>
      </c>
      <c r="K116" s="236" t="s">
        <v>155</v>
      </c>
      <c r="L116" s="241"/>
      <c r="M116" s="242" t="s">
        <v>19</v>
      </c>
      <c r="N116" s="243" t="s">
        <v>40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330</v>
      </c>
      <c r="AT116" s="225" t="s">
        <v>198</v>
      </c>
      <c r="AU116" s="225" t="s">
        <v>78</v>
      </c>
      <c r="AY116" s="19" t="s">
        <v>149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76</v>
      </c>
      <c r="BK116" s="226">
        <f>ROUND(I116*H116,2)</f>
        <v>0</v>
      </c>
      <c r="BL116" s="19" t="s">
        <v>286</v>
      </c>
      <c r="BM116" s="225" t="s">
        <v>2658</v>
      </c>
    </row>
    <row r="117" s="2" customFormat="1">
      <c r="A117" s="40"/>
      <c r="B117" s="41"/>
      <c r="C117" s="42"/>
      <c r="D117" s="227" t="s">
        <v>158</v>
      </c>
      <c r="E117" s="42"/>
      <c r="F117" s="228" t="s">
        <v>2657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78</v>
      </c>
    </row>
    <row r="118" s="2" customFormat="1" ht="16.5" customHeight="1">
      <c r="A118" s="40"/>
      <c r="B118" s="41"/>
      <c r="C118" s="234" t="s">
        <v>212</v>
      </c>
      <c r="D118" s="234" t="s">
        <v>198</v>
      </c>
      <c r="E118" s="235" t="s">
        <v>2659</v>
      </c>
      <c r="F118" s="236" t="s">
        <v>2660</v>
      </c>
      <c r="G118" s="237" t="s">
        <v>338</v>
      </c>
      <c r="H118" s="238">
        <v>2</v>
      </c>
      <c r="I118" s="239"/>
      <c r="J118" s="240">
        <f>ROUND(I118*H118,2)</f>
        <v>0</v>
      </c>
      <c r="K118" s="236" t="s">
        <v>155</v>
      </c>
      <c r="L118" s="241"/>
      <c r="M118" s="242" t="s">
        <v>19</v>
      </c>
      <c r="N118" s="243" t="s">
        <v>40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330</v>
      </c>
      <c r="AT118" s="225" t="s">
        <v>198</v>
      </c>
      <c r="AU118" s="225" t="s">
        <v>78</v>
      </c>
      <c r="AY118" s="19" t="s">
        <v>149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76</v>
      </c>
      <c r="BK118" s="226">
        <f>ROUND(I118*H118,2)</f>
        <v>0</v>
      </c>
      <c r="BL118" s="19" t="s">
        <v>286</v>
      </c>
      <c r="BM118" s="225" t="s">
        <v>2661</v>
      </c>
    </row>
    <row r="119" s="2" customFormat="1">
      <c r="A119" s="40"/>
      <c r="B119" s="41"/>
      <c r="C119" s="42"/>
      <c r="D119" s="227" t="s">
        <v>158</v>
      </c>
      <c r="E119" s="42"/>
      <c r="F119" s="228" t="s">
        <v>2660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158</v>
      </c>
      <c r="AU119" s="19" t="s">
        <v>78</v>
      </c>
    </row>
    <row r="120" s="2" customFormat="1" ht="21.75" customHeight="1">
      <c r="A120" s="40"/>
      <c r="B120" s="41"/>
      <c r="C120" s="214" t="s">
        <v>218</v>
      </c>
      <c r="D120" s="214" t="s">
        <v>151</v>
      </c>
      <c r="E120" s="215" t="s">
        <v>2662</v>
      </c>
      <c r="F120" s="216" t="s">
        <v>2663</v>
      </c>
      <c r="G120" s="217" t="s">
        <v>238</v>
      </c>
      <c r="H120" s="218">
        <v>49</v>
      </c>
      <c r="I120" s="219"/>
      <c r="J120" s="220">
        <f>ROUND(I120*H120,2)</f>
        <v>0</v>
      </c>
      <c r="K120" s="216" t="s">
        <v>161</v>
      </c>
      <c r="L120" s="46"/>
      <c r="M120" s="221" t="s">
        <v>19</v>
      </c>
      <c r="N120" s="222" t="s">
        <v>40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286</v>
      </c>
      <c r="AT120" s="225" t="s">
        <v>151</v>
      </c>
      <c r="AU120" s="225" t="s">
        <v>78</v>
      </c>
      <c r="AY120" s="19" t="s">
        <v>149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76</v>
      </c>
      <c r="BK120" s="226">
        <f>ROUND(I120*H120,2)</f>
        <v>0</v>
      </c>
      <c r="BL120" s="19" t="s">
        <v>286</v>
      </c>
      <c r="BM120" s="225" t="s">
        <v>2664</v>
      </c>
    </row>
    <row r="121" s="2" customFormat="1">
      <c r="A121" s="40"/>
      <c r="B121" s="41"/>
      <c r="C121" s="42"/>
      <c r="D121" s="227" t="s">
        <v>158</v>
      </c>
      <c r="E121" s="42"/>
      <c r="F121" s="228" t="s">
        <v>2665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78</v>
      </c>
    </row>
    <row r="122" s="2" customFormat="1">
      <c r="A122" s="40"/>
      <c r="B122" s="41"/>
      <c r="C122" s="42"/>
      <c r="D122" s="232" t="s">
        <v>164</v>
      </c>
      <c r="E122" s="42"/>
      <c r="F122" s="233" t="s">
        <v>2666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164</v>
      </c>
      <c r="AU122" s="19" t="s">
        <v>78</v>
      </c>
    </row>
    <row r="123" s="2" customFormat="1" ht="16.5" customHeight="1">
      <c r="A123" s="40"/>
      <c r="B123" s="41"/>
      <c r="C123" s="234" t="s">
        <v>269</v>
      </c>
      <c r="D123" s="234" t="s">
        <v>198</v>
      </c>
      <c r="E123" s="235" t="s">
        <v>2667</v>
      </c>
      <c r="F123" s="236" t="s">
        <v>2668</v>
      </c>
      <c r="G123" s="237" t="s">
        <v>338</v>
      </c>
      <c r="H123" s="238">
        <v>49</v>
      </c>
      <c r="I123" s="239"/>
      <c r="J123" s="240">
        <f>ROUND(I123*H123,2)</f>
        <v>0</v>
      </c>
      <c r="K123" s="236" t="s">
        <v>155</v>
      </c>
      <c r="L123" s="241"/>
      <c r="M123" s="242" t="s">
        <v>19</v>
      </c>
      <c r="N123" s="243" t="s">
        <v>40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330</v>
      </c>
      <c r="AT123" s="225" t="s">
        <v>198</v>
      </c>
      <c r="AU123" s="225" t="s">
        <v>78</v>
      </c>
      <c r="AY123" s="19" t="s">
        <v>149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76</v>
      </c>
      <c r="BK123" s="226">
        <f>ROUND(I123*H123,2)</f>
        <v>0</v>
      </c>
      <c r="BL123" s="19" t="s">
        <v>286</v>
      </c>
      <c r="BM123" s="225" t="s">
        <v>2669</v>
      </c>
    </row>
    <row r="124" s="2" customFormat="1">
      <c r="A124" s="40"/>
      <c r="B124" s="41"/>
      <c r="C124" s="42"/>
      <c r="D124" s="227" t="s">
        <v>158</v>
      </c>
      <c r="E124" s="42"/>
      <c r="F124" s="228" t="s">
        <v>2668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158</v>
      </c>
      <c r="AU124" s="19" t="s">
        <v>78</v>
      </c>
    </row>
    <row r="125" s="2" customFormat="1" ht="24.15" customHeight="1">
      <c r="A125" s="40"/>
      <c r="B125" s="41"/>
      <c r="C125" s="214" t="s">
        <v>275</v>
      </c>
      <c r="D125" s="214" t="s">
        <v>151</v>
      </c>
      <c r="E125" s="215" t="s">
        <v>2670</v>
      </c>
      <c r="F125" s="216" t="s">
        <v>2671</v>
      </c>
      <c r="G125" s="217" t="s">
        <v>228</v>
      </c>
      <c r="H125" s="218">
        <v>70</v>
      </c>
      <c r="I125" s="219"/>
      <c r="J125" s="220">
        <f>ROUND(I125*H125,2)</f>
        <v>0</v>
      </c>
      <c r="K125" s="216" t="s">
        <v>161</v>
      </c>
      <c r="L125" s="46"/>
      <c r="M125" s="221" t="s">
        <v>19</v>
      </c>
      <c r="N125" s="222" t="s">
        <v>40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286</v>
      </c>
      <c r="AT125" s="225" t="s">
        <v>151</v>
      </c>
      <c r="AU125" s="225" t="s">
        <v>78</v>
      </c>
      <c r="AY125" s="19" t="s">
        <v>149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76</v>
      </c>
      <c r="BK125" s="226">
        <f>ROUND(I125*H125,2)</f>
        <v>0</v>
      </c>
      <c r="BL125" s="19" t="s">
        <v>286</v>
      </c>
      <c r="BM125" s="225" t="s">
        <v>2672</v>
      </c>
    </row>
    <row r="126" s="2" customFormat="1">
      <c r="A126" s="40"/>
      <c r="B126" s="41"/>
      <c r="C126" s="42"/>
      <c r="D126" s="227" t="s">
        <v>158</v>
      </c>
      <c r="E126" s="42"/>
      <c r="F126" s="228" t="s">
        <v>2673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158</v>
      </c>
      <c r="AU126" s="19" t="s">
        <v>78</v>
      </c>
    </row>
    <row r="127" s="2" customFormat="1">
      <c r="A127" s="40"/>
      <c r="B127" s="41"/>
      <c r="C127" s="42"/>
      <c r="D127" s="232" t="s">
        <v>164</v>
      </c>
      <c r="E127" s="42"/>
      <c r="F127" s="233" t="s">
        <v>2674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164</v>
      </c>
      <c r="AU127" s="19" t="s">
        <v>78</v>
      </c>
    </row>
    <row r="128" s="2" customFormat="1" ht="16.5" customHeight="1">
      <c r="A128" s="40"/>
      <c r="B128" s="41"/>
      <c r="C128" s="234" t="s">
        <v>8</v>
      </c>
      <c r="D128" s="234" t="s">
        <v>198</v>
      </c>
      <c r="E128" s="235" t="s">
        <v>2675</v>
      </c>
      <c r="F128" s="236" t="s">
        <v>2676</v>
      </c>
      <c r="G128" s="237" t="s">
        <v>228</v>
      </c>
      <c r="H128" s="238">
        <v>70</v>
      </c>
      <c r="I128" s="239"/>
      <c r="J128" s="240">
        <f>ROUND(I128*H128,2)</f>
        <v>0</v>
      </c>
      <c r="K128" s="236" t="s">
        <v>155</v>
      </c>
      <c r="L128" s="241"/>
      <c r="M128" s="242" t="s">
        <v>19</v>
      </c>
      <c r="N128" s="243" t="s">
        <v>40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330</v>
      </c>
      <c r="AT128" s="225" t="s">
        <v>198</v>
      </c>
      <c r="AU128" s="225" t="s">
        <v>78</v>
      </c>
      <c r="AY128" s="19" t="s">
        <v>149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76</v>
      </c>
      <c r="BK128" s="226">
        <f>ROUND(I128*H128,2)</f>
        <v>0</v>
      </c>
      <c r="BL128" s="19" t="s">
        <v>286</v>
      </c>
      <c r="BM128" s="225" t="s">
        <v>2677</v>
      </c>
    </row>
    <row r="129" s="2" customFormat="1">
      <c r="A129" s="40"/>
      <c r="B129" s="41"/>
      <c r="C129" s="42"/>
      <c r="D129" s="227" t="s">
        <v>158</v>
      </c>
      <c r="E129" s="42"/>
      <c r="F129" s="228" t="s">
        <v>2676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158</v>
      </c>
      <c r="AU129" s="19" t="s">
        <v>78</v>
      </c>
    </row>
    <row r="130" s="2" customFormat="1" ht="24.15" customHeight="1">
      <c r="A130" s="40"/>
      <c r="B130" s="41"/>
      <c r="C130" s="214" t="s">
        <v>286</v>
      </c>
      <c r="D130" s="214" t="s">
        <v>151</v>
      </c>
      <c r="E130" s="215" t="s">
        <v>2678</v>
      </c>
      <c r="F130" s="216" t="s">
        <v>2679</v>
      </c>
      <c r="G130" s="217" t="s">
        <v>228</v>
      </c>
      <c r="H130" s="218">
        <v>10</v>
      </c>
      <c r="I130" s="219"/>
      <c r="J130" s="220">
        <f>ROUND(I130*H130,2)</f>
        <v>0</v>
      </c>
      <c r="K130" s="216" t="s">
        <v>161</v>
      </c>
      <c r="L130" s="46"/>
      <c r="M130" s="221" t="s">
        <v>19</v>
      </c>
      <c r="N130" s="222" t="s">
        <v>40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286</v>
      </c>
      <c r="AT130" s="225" t="s">
        <v>151</v>
      </c>
      <c r="AU130" s="225" t="s">
        <v>78</v>
      </c>
      <c r="AY130" s="19" t="s">
        <v>149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76</v>
      </c>
      <c r="BK130" s="226">
        <f>ROUND(I130*H130,2)</f>
        <v>0</v>
      </c>
      <c r="BL130" s="19" t="s">
        <v>286</v>
      </c>
      <c r="BM130" s="225" t="s">
        <v>2680</v>
      </c>
    </row>
    <row r="131" s="2" customFormat="1">
      <c r="A131" s="40"/>
      <c r="B131" s="41"/>
      <c r="C131" s="42"/>
      <c r="D131" s="227" t="s">
        <v>158</v>
      </c>
      <c r="E131" s="42"/>
      <c r="F131" s="228" t="s">
        <v>2681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158</v>
      </c>
      <c r="AU131" s="19" t="s">
        <v>78</v>
      </c>
    </row>
    <row r="132" s="2" customFormat="1">
      <c r="A132" s="40"/>
      <c r="B132" s="41"/>
      <c r="C132" s="42"/>
      <c r="D132" s="232" t="s">
        <v>164</v>
      </c>
      <c r="E132" s="42"/>
      <c r="F132" s="233" t="s">
        <v>2682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164</v>
      </c>
      <c r="AU132" s="19" t="s">
        <v>78</v>
      </c>
    </row>
    <row r="133" s="2" customFormat="1" ht="16.5" customHeight="1">
      <c r="A133" s="40"/>
      <c r="B133" s="41"/>
      <c r="C133" s="234" t="s">
        <v>292</v>
      </c>
      <c r="D133" s="234" t="s">
        <v>198</v>
      </c>
      <c r="E133" s="235" t="s">
        <v>2683</v>
      </c>
      <c r="F133" s="236" t="s">
        <v>2684</v>
      </c>
      <c r="G133" s="237" t="s">
        <v>228</v>
      </c>
      <c r="H133" s="238">
        <v>10</v>
      </c>
      <c r="I133" s="239"/>
      <c r="J133" s="240">
        <f>ROUND(I133*H133,2)</f>
        <v>0</v>
      </c>
      <c r="K133" s="236" t="s">
        <v>155</v>
      </c>
      <c r="L133" s="241"/>
      <c r="M133" s="242" t="s">
        <v>19</v>
      </c>
      <c r="N133" s="243" t="s">
        <v>40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330</v>
      </c>
      <c r="AT133" s="225" t="s">
        <v>198</v>
      </c>
      <c r="AU133" s="225" t="s">
        <v>78</v>
      </c>
      <c r="AY133" s="19" t="s">
        <v>149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76</v>
      </c>
      <c r="BK133" s="226">
        <f>ROUND(I133*H133,2)</f>
        <v>0</v>
      </c>
      <c r="BL133" s="19" t="s">
        <v>286</v>
      </c>
      <c r="BM133" s="225" t="s">
        <v>2685</v>
      </c>
    </row>
    <row r="134" s="2" customFormat="1">
      <c r="A134" s="40"/>
      <c r="B134" s="41"/>
      <c r="C134" s="42"/>
      <c r="D134" s="227" t="s">
        <v>158</v>
      </c>
      <c r="E134" s="42"/>
      <c r="F134" s="228" t="s">
        <v>2684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78</v>
      </c>
    </row>
    <row r="135" s="2" customFormat="1" ht="33" customHeight="1">
      <c r="A135" s="40"/>
      <c r="B135" s="41"/>
      <c r="C135" s="214" t="s">
        <v>330</v>
      </c>
      <c r="D135" s="214" t="s">
        <v>151</v>
      </c>
      <c r="E135" s="215" t="s">
        <v>2686</v>
      </c>
      <c r="F135" s="216" t="s">
        <v>2687</v>
      </c>
      <c r="G135" s="217" t="s">
        <v>228</v>
      </c>
      <c r="H135" s="218">
        <v>100</v>
      </c>
      <c r="I135" s="219"/>
      <c r="J135" s="220">
        <f>ROUND(I135*H135,2)</f>
        <v>0</v>
      </c>
      <c r="K135" s="216" t="s">
        <v>161</v>
      </c>
      <c r="L135" s="46"/>
      <c r="M135" s="221" t="s">
        <v>19</v>
      </c>
      <c r="N135" s="222" t="s">
        <v>40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286</v>
      </c>
      <c r="AT135" s="225" t="s">
        <v>151</v>
      </c>
      <c r="AU135" s="225" t="s">
        <v>78</v>
      </c>
      <c r="AY135" s="19" t="s">
        <v>149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76</v>
      </c>
      <c r="BK135" s="226">
        <f>ROUND(I135*H135,2)</f>
        <v>0</v>
      </c>
      <c r="BL135" s="19" t="s">
        <v>286</v>
      </c>
      <c r="BM135" s="225" t="s">
        <v>2688</v>
      </c>
    </row>
    <row r="136" s="2" customFormat="1">
      <c r="A136" s="40"/>
      <c r="B136" s="41"/>
      <c r="C136" s="42"/>
      <c r="D136" s="227" t="s">
        <v>158</v>
      </c>
      <c r="E136" s="42"/>
      <c r="F136" s="228" t="s">
        <v>2689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158</v>
      </c>
      <c r="AU136" s="19" t="s">
        <v>78</v>
      </c>
    </row>
    <row r="137" s="2" customFormat="1">
      <c r="A137" s="40"/>
      <c r="B137" s="41"/>
      <c r="C137" s="42"/>
      <c r="D137" s="232" t="s">
        <v>164</v>
      </c>
      <c r="E137" s="42"/>
      <c r="F137" s="233" t="s">
        <v>2690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164</v>
      </c>
      <c r="AU137" s="19" t="s">
        <v>78</v>
      </c>
    </row>
    <row r="138" s="2" customFormat="1" ht="16.5" customHeight="1">
      <c r="A138" s="40"/>
      <c r="B138" s="41"/>
      <c r="C138" s="234" t="s">
        <v>335</v>
      </c>
      <c r="D138" s="234" t="s">
        <v>198</v>
      </c>
      <c r="E138" s="235" t="s">
        <v>2691</v>
      </c>
      <c r="F138" s="236" t="s">
        <v>2692</v>
      </c>
      <c r="G138" s="237" t="s">
        <v>228</v>
      </c>
      <c r="H138" s="238">
        <v>110</v>
      </c>
      <c r="I138" s="239"/>
      <c r="J138" s="240">
        <f>ROUND(I138*H138,2)</f>
        <v>0</v>
      </c>
      <c r="K138" s="236" t="s">
        <v>155</v>
      </c>
      <c r="L138" s="241"/>
      <c r="M138" s="242" t="s">
        <v>19</v>
      </c>
      <c r="N138" s="243" t="s">
        <v>40</v>
      </c>
      <c r="O138" s="86"/>
      <c r="P138" s="223">
        <f>O138*H138</f>
        <v>0</v>
      </c>
      <c r="Q138" s="223">
        <v>0.00044000000000000002</v>
      </c>
      <c r="R138" s="223">
        <f>Q138*H138</f>
        <v>0.048399999999999999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330</v>
      </c>
      <c r="AT138" s="225" t="s">
        <v>198</v>
      </c>
      <c r="AU138" s="225" t="s">
        <v>78</v>
      </c>
      <c r="AY138" s="19" t="s">
        <v>149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76</v>
      </c>
      <c r="BK138" s="226">
        <f>ROUND(I138*H138,2)</f>
        <v>0</v>
      </c>
      <c r="BL138" s="19" t="s">
        <v>286</v>
      </c>
      <c r="BM138" s="225" t="s">
        <v>2693</v>
      </c>
    </row>
    <row r="139" s="2" customFormat="1">
      <c r="A139" s="40"/>
      <c r="B139" s="41"/>
      <c r="C139" s="42"/>
      <c r="D139" s="227" t="s">
        <v>158</v>
      </c>
      <c r="E139" s="42"/>
      <c r="F139" s="228" t="s">
        <v>2692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158</v>
      </c>
      <c r="AU139" s="19" t="s">
        <v>78</v>
      </c>
    </row>
    <row r="140" s="2" customFormat="1" ht="33" customHeight="1">
      <c r="A140" s="40"/>
      <c r="B140" s="41"/>
      <c r="C140" s="214" t="s">
        <v>317</v>
      </c>
      <c r="D140" s="214" t="s">
        <v>151</v>
      </c>
      <c r="E140" s="215" t="s">
        <v>2694</v>
      </c>
      <c r="F140" s="216" t="s">
        <v>2695</v>
      </c>
      <c r="G140" s="217" t="s">
        <v>228</v>
      </c>
      <c r="H140" s="218">
        <v>10</v>
      </c>
      <c r="I140" s="219"/>
      <c r="J140" s="220">
        <f>ROUND(I140*H140,2)</f>
        <v>0</v>
      </c>
      <c r="K140" s="216" t="s">
        <v>161</v>
      </c>
      <c r="L140" s="46"/>
      <c r="M140" s="221" t="s">
        <v>19</v>
      </c>
      <c r="N140" s="222" t="s">
        <v>40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286</v>
      </c>
      <c r="AT140" s="225" t="s">
        <v>151</v>
      </c>
      <c r="AU140" s="225" t="s">
        <v>78</v>
      </c>
      <c r="AY140" s="19" t="s">
        <v>149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76</v>
      </c>
      <c r="BK140" s="226">
        <f>ROUND(I140*H140,2)</f>
        <v>0</v>
      </c>
      <c r="BL140" s="19" t="s">
        <v>286</v>
      </c>
      <c r="BM140" s="225" t="s">
        <v>2696</v>
      </c>
    </row>
    <row r="141" s="2" customFormat="1">
      <c r="A141" s="40"/>
      <c r="B141" s="41"/>
      <c r="C141" s="42"/>
      <c r="D141" s="227" t="s">
        <v>158</v>
      </c>
      <c r="E141" s="42"/>
      <c r="F141" s="228" t="s">
        <v>2697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158</v>
      </c>
      <c r="AU141" s="19" t="s">
        <v>78</v>
      </c>
    </row>
    <row r="142" s="2" customFormat="1">
      <c r="A142" s="40"/>
      <c r="B142" s="41"/>
      <c r="C142" s="42"/>
      <c r="D142" s="232" t="s">
        <v>164</v>
      </c>
      <c r="E142" s="42"/>
      <c r="F142" s="233" t="s">
        <v>2698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164</v>
      </c>
      <c r="AU142" s="19" t="s">
        <v>78</v>
      </c>
    </row>
    <row r="143" s="2" customFormat="1" ht="24.15" customHeight="1">
      <c r="A143" s="40"/>
      <c r="B143" s="41"/>
      <c r="C143" s="214" t="s">
        <v>298</v>
      </c>
      <c r="D143" s="214" t="s">
        <v>151</v>
      </c>
      <c r="E143" s="215" t="s">
        <v>2699</v>
      </c>
      <c r="F143" s="216" t="s">
        <v>2700</v>
      </c>
      <c r="G143" s="217" t="s">
        <v>228</v>
      </c>
      <c r="H143" s="218">
        <v>320</v>
      </c>
      <c r="I143" s="219"/>
      <c r="J143" s="220">
        <f>ROUND(I143*H143,2)</f>
        <v>0</v>
      </c>
      <c r="K143" s="216" t="s">
        <v>161</v>
      </c>
      <c r="L143" s="46"/>
      <c r="M143" s="221" t="s">
        <v>19</v>
      </c>
      <c r="N143" s="222" t="s">
        <v>40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286</v>
      </c>
      <c r="AT143" s="225" t="s">
        <v>151</v>
      </c>
      <c r="AU143" s="225" t="s">
        <v>78</v>
      </c>
      <c r="AY143" s="19" t="s">
        <v>149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76</v>
      </c>
      <c r="BK143" s="226">
        <f>ROUND(I143*H143,2)</f>
        <v>0</v>
      </c>
      <c r="BL143" s="19" t="s">
        <v>286</v>
      </c>
      <c r="BM143" s="225" t="s">
        <v>2701</v>
      </c>
    </row>
    <row r="144" s="2" customFormat="1">
      <c r="A144" s="40"/>
      <c r="B144" s="41"/>
      <c r="C144" s="42"/>
      <c r="D144" s="227" t="s">
        <v>158</v>
      </c>
      <c r="E144" s="42"/>
      <c r="F144" s="228" t="s">
        <v>2702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158</v>
      </c>
      <c r="AU144" s="19" t="s">
        <v>78</v>
      </c>
    </row>
    <row r="145" s="2" customFormat="1">
      <c r="A145" s="40"/>
      <c r="B145" s="41"/>
      <c r="C145" s="42"/>
      <c r="D145" s="232" t="s">
        <v>164</v>
      </c>
      <c r="E145" s="42"/>
      <c r="F145" s="233" t="s">
        <v>2703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164</v>
      </c>
      <c r="AU145" s="19" t="s">
        <v>78</v>
      </c>
    </row>
    <row r="146" s="14" customFormat="1">
      <c r="A146" s="14"/>
      <c r="B146" s="259"/>
      <c r="C146" s="260"/>
      <c r="D146" s="227" t="s">
        <v>438</v>
      </c>
      <c r="E146" s="261" t="s">
        <v>19</v>
      </c>
      <c r="F146" s="262" t="s">
        <v>2704</v>
      </c>
      <c r="G146" s="260"/>
      <c r="H146" s="263">
        <v>320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438</v>
      </c>
      <c r="AU146" s="269" t="s">
        <v>78</v>
      </c>
      <c r="AV146" s="14" t="s">
        <v>78</v>
      </c>
      <c r="AW146" s="14" t="s">
        <v>31</v>
      </c>
      <c r="AX146" s="14" t="s">
        <v>76</v>
      </c>
      <c r="AY146" s="269" t="s">
        <v>149</v>
      </c>
    </row>
    <row r="147" s="2" customFormat="1" ht="16.5" customHeight="1">
      <c r="A147" s="40"/>
      <c r="B147" s="41"/>
      <c r="C147" s="234" t="s">
        <v>304</v>
      </c>
      <c r="D147" s="234" t="s">
        <v>198</v>
      </c>
      <c r="E147" s="235" t="s">
        <v>2705</v>
      </c>
      <c r="F147" s="236" t="s">
        <v>2706</v>
      </c>
      <c r="G147" s="237" t="s">
        <v>228</v>
      </c>
      <c r="H147" s="238">
        <v>150</v>
      </c>
      <c r="I147" s="239"/>
      <c r="J147" s="240">
        <f>ROUND(I147*H147,2)</f>
        <v>0</v>
      </c>
      <c r="K147" s="236" t="s">
        <v>155</v>
      </c>
      <c r="L147" s="241"/>
      <c r="M147" s="242" t="s">
        <v>19</v>
      </c>
      <c r="N147" s="243" t="s">
        <v>40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330</v>
      </c>
      <c r="AT147" s="225" t="s">
        <v>198</v>
      </c>
      <c r="AU147" s="225" t="s">
        <v>78</v>
      </c>
      <c r="AY147" s="19" t="s">
        <v>149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76</v>
      </c>
      <c r="BK147" s="226">
        <f>ROUND(I147*H147,2)</f>
        <v>0</v>
      </c>
      <c r="BL147" s="19" t="s">
        <v>286</v>
      </c>
      <c r="BM147" s="225" t="s">
        <v>2707</v>
      </c>
    </row>
    <row r="148" s="2" customFormat="1">
      <c r="A148" s="40"/>
      <c r="B148" s="41"/>
      <c r="C148" s="42"/>
      <c r="D148" s="227" t="s">
        <v>158</v>
      </c>
      <c r="E148" s="42"/>
      <c r="F148" s="228" t="s">
        <v>2706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158</v>
      </c>
      <c r="AU148" s="19" t="s">
        <v>78</v>
      </c>
    </row>
    <row r="149" s="2" customFormat="1" ht="16.5" customHeight="1">
      <c r="A149" s="40"/>
      <c r="B149" s="41"/>
      <c r="C149" s="234" t="s">
        <v>225</v>
      </c>
      <c r="D149" s="234" t="s">
        <v>198</v>
      </c>
      <c r="E149" s="235" t="s">
        <v>2708</v>
      </c>
      <c r="F149" s="236" t="s">
        <v>2709</v>
      </c>
      <c r="G149" s="237" t="s">
        <v>228</v>
      </c>
      <c r="H149" s="238">
        <v>170</v>
      </c>
      <c r="I149" s="239"/>
      <c r="J149" s="240">
        <f>ROUND(I149*H149,2)</f>
        <v>0</v>
      </c>
      <c r="K149" s="236" t="s">
        <v>155</v>
      </c>
      <c r="L149" s="241"/>
      <c r="M149" s="242" t="s">
        <v>19</v>
      </c>
      <c r="N149" s="243" t="s">
        <v>40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330</v>
      </c>
      <c r="AT149" s="225" t="s">
        <v>198</v>
      </c>
      <c r="AU149" s="225" t="s">
        <v>78</v>
      </c>
      <c r="AY149" s="19" t="s">
        <v>149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76</v>
      </c>
      <c r="BK149" s="226">
        <f>ROUND(I149*H149,2)</f>
        <v>0</v>
      </c>
      <c r="BL149" s="19" t="s">
        <v>286</v>
      </c>
      <c r="BM149" s="225" t="s">
        <v>2710</v>
      </c>
    </row>
    <row r="150" s="2" customFormat="1">
      <c r="A150" s="40"/>
      <c r="B150" s="41"/>
      <c r="C150" s="42"/>
      <c r="D150" s="227" t="s">
        <v>158</v>
      </c>
      <c r="E150" s="42"/>
      <c r="F150" s="228" t="s">
        <v>2709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158</v>
      </c>
      <c r="AU150" s="19" t="s">
        <v>78</v>
      </c>
    </row>
    <row r="151" s="2" customFormat="1" ht="33" customHeight="1">
      <c r="A151" s="40"/>
      <c r="B151" s="41"/>
      <c r="C151" s="214" t="s">
        <v>7</v>
      </c>
      <c r="D151" s="214" t="s">
        <v>151</v>
      </c>
      <c r="E151" s="215" t="s">
        <v>2711</v>
      </c>
      <c r="F151" s="216" t="s">
        <v>2712</v>
      </c>
      <c r="G151" s="217" t="s">
        <v>228</v>
      </c>
      <c r="H151" s="218">
        <v>650</v>
      </c>
      <c r="I151" s="219"/>
      <c r="J151" s="220">
        <f>ROUND(I151*H151,2)</f>
        <v>0</v>
      </c>
      <c r="K151" s="216" t="s">
        <v>161</v>
      </c>
      <c r="L151" s="46"/>
      <c r="M151" s="221" t="s">
        <v>19</v>
      </c>
      <c r="N151" s="222" t="s">
        <v>40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286</v>
      </c>
      <c r="AT151" s="225" t="s">
        <v>151</v>
      </c>
      <c r="AU151" s="225" t="s">
        <v>78</v>
      </c>
      <c r="AY151" s="19" t="s">
        <v>149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76</v>
      </c>
      <c r="BK151" s="226">
        <f>ROUND(I151*H151,2)</f>
        <v>0</v>
      </c>
      <c r="BL151" s="19" t="s">
        <v>286</v>
      </c>
      <c r="BM151" s="225" t="s">
        <v>2713</v>
      </c>
    </row>
    <row r="152" s="2" customFormat="1">
      <c r="A152" s="40"/>
      <c r="B152" s="41"/>
      <c r="C152" s="42"/>
      <c r="D152" s="227" t="s">
        <v>158</v>
      </c>
      <c r="E152" s="42"/>
      <c r="F152" s="228" t="s">
        <v>2714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158</v>
      </c>
      <c r="AU152" s="19" t="s">
        <v>78</v>
      </c>
    </row>
    <row r="153" s="2" customFormat="1">
      <c r="A153" s="40"/>
      <c r="B153" s="41"/>
      <c r="C153" s="42"/>
      <c r="D153" s="232" t="s">
        <v>164</v>
      </c>
      <c r="E153" s="42"/>
      <c r="F153" s="233" t="s">
        <v>2715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164</v>
      </c>
      <c r="AU153" s="19" t="s">
        <v>78</v>
      </c>
    </row>
    <row r="154" s="2" customFormat="1" ht="16.5" customHeight="1">
      <c r="A154" s="40"/>
      <c r="B154" s="41"/>
      <c r="C154" s="234" t="s">
        <v>235</v>
      </c>
      <c r="D154" s="234" t="s">
        <v>198</v>
      </c>
      <c r="E154" s="235" t="s">
        <v>2716</v>
      </c>
      <c r="F154" s="236" t="s">
        <v>2717</v>
      </c>
      <c r="G154" s="237" t="s">
        <v>228</v>
      </c>
      <c r="H154" s="238">
        <v>650</v>
      </c>
      <c r="I154" s="239"/>
      <c r="J154" s="240">
        <f>ROUND(I154*H154,2)</f>
        <v>0</v>
      </c>
      <c r="K154" s="236" t="s">
        <v>155</v>
      </c>
      <c r="L154" s="241"/>
      <c r="M154" s="242" t="s">
        <v>19</v>
      </c>
      <c r="N154" s="243" t="s">
        <v>40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330</v>
      </c>
      <c r="AT154" s="225" t="s">
        <v>198</v>
      </c>
      <c r="AU154" s="225" t="s">
        <v>78</v>
      </c>
      <c r="AY154" s="19" t="s">
        <v>149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76</v>
      </c>
      <c r="BK154" s="226">
        <f>ROUND(I154*H154,2)</f>
        <v>0</v>
      </c>
      <c r="BL154" s="19" t="s">
        <v>286</v>
      </c>
      <c r="BM154" s="225" t="s">
        <v>2718</v>
      </c>
    </row>
    <row r="155" s="2" customFormat="1">
      <c r="A155" s="40"/>
      <c r="B155" s="41"/>
      <c r="C155" s="42"/>
      <c r="D155" s="227" t="s">
        <v>158</v>
      </c>
      <c r="E155" s="42"/>
      <c r="F155" s="228" t="s">
        <v>2717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158</v>
      </c>
      <c r="AU155" s="19" t="s">
        <v>78</v>
      </c>
    </row>
    <row r="156" s="2" customFormat="1" ht="33" customHeight="1">
      <c r="A156" s="40"/>
      <c r="B156" s="41"/>
      <c r="C156" s="214" t="s">
        <v>242</v>
      </c>
      <c r="D156" s="214" t="s">
        <v>151</v>
      </c>
      <c r="E156" s="215" t="s">
        <v>2719</v>
      </c>
      <c r="F156" s="216" t="s">
        <v>2720</v>
      </c>
      <c r="G156" s="217" t="s">
        <v>228</v>
      </c>
      <c r="H156" s="218">
        <v>15</v>
      </c>
      <c r="I156" s="219"/>
      <c r="J156" s="220">
        <f>ROUND(I156*H156,2)</f>
        <v>0</v>
      </c>
      <c r="K156" s="216" t="s">
        <v>161</v>
      </c>
      <c r="L156" s="46"/>
      <c r="M156" s="221" t="s">
        <v>19</v>
      </c>
      <c r="N156" s="222" t="s">
        <v>40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286</v>
      </c>
      <c r="AT156" s="225" t="s">
        <v>151</v>
      </c>
      <c r="AU156" s="225" t="s">
        <v>78</v>
      </c>
      <c r="AY156" s="19" t="s">
        <v>149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76</v>
      </c>
      <c r="BK156" s="226">
        <f>ROUND(I156*H156,2)</f>
        <v>0</v>
      </c>
      <c r="BL156" s="19" t="s">
        <v>286</v>
      </c>
      <c r="BM156" s="225" t="s">
        <v>2721</v>
      </c>
    </row>
    <row r="157" s="2" customFormat="1">
      <c r="A157" s="40"/>
      <c r="B157" s="41"/>
      <c r="C157" s="42"/>
      <c r="D157" s="227" t="s">
        <v>158</v>
      </c>
      <c r="E157" s="42"/>
      <c r="F157" s="228" t="s">
        <v>2722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158</v>
      </c>
      <c r="AU157" s="19" t="s">
        <v>78</v>
      </c>
    </row>
    <row r="158" s="2" customFormat="1">
      <c r="A158" s="40"/>
      <c r="B158" s="41"/>
      <c r="C158" s="42"/>
      <c r="D158" s="232" t="s">
        <v>164</v>
      </c>
      <c r="E158" s="42"/>
      <c r="F158" s="233" t="s">
        <v>2723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164</v>
      </c>
      <c r="AU158" s="19" t="s">
        <v>78</v>
      </c>
    </row>
    <row r="159" s="2" customFormat="1" ht="16.5" customHeight="1">
      <c r="A159" s="40"/>
      <c r="B159" s="41"/>
      <c r="C159" s="234" t="s">
        <v>246</v>
      </c>
      <c r="D159" s="234" t="s">
        <v>198</v>
      </c>
      <c r="E159" s="235" t="s">
        <v>2724</v>
      </c>
      <c r="F159" s="236" t="s">
        <v>2725</v>
      </c>
      <c r="G159" s="237" t="s">
        <v>228</v>
      </c>
      <c r="H159" s="238">
        <v>15</v>
      </c>
      <c r="I159" s="239"/>
      <c r="J159" s="240">
        <f>ROUND(I159*H159,2)</f>
        <v>0</v>
      </c>
      <c r="K159" s="236" t="s">
        <v>155</v>
      </c>
      <c r="L159" s="241"/>
      <c r="M159" s="242" t="s">
        <v>19</v>
      </c>
      <c r="N159" s="243" t="s">
        <v>40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330</v>
      </c>
      <c r="AT159" s="225" t="s">
        <v>198</v>
      </c>
      <c r="AU159" s="225" t="s">
        <v>78</v>
      </c>
      <c r="AY159" s="19" t="s">
        <v>149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76</v>
      </c>
      <c r="BK159" s="226">
        <f>ROUND(I159*H159,2)</f>
        <v>0</v>
      </c>
      <c r="BL159" s="19" t="s">
        <v>286</v>
      </c>
      <c r="BM159" s="225" t="s">
        <v>2726</v>
      </c>
    </row>
    <row r="160" s="2" customFormat="1">
      <c r="A160" s="40"/>
      <c r="B160" s="41"/>
      <c r="C160" s="42"/>
      <c r="D160" s="227" t="s">
        <v>158</v>
      </c>
      <c r="E160" s="42"/>
      <c r="F160" s="228" t="s">
        <v>2725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158</v>
      </c>
      <c r="AU160" s="19" t="s">
        <v>78</v>
      </c>
    </row>
    <row r="161" s="2" customFormat="1" ht="24.15" customHeight="1">
      <c r="A161" s="40"/>
      <c r="B161" s="41"/>
      <c r="C161" s="214" t="s">
        <v>252</v>
      </c>
      <c r="D161" s="214" t="s">
        <v>151</v>
      </c>
      <c r="E161" s="215" t="s">
        <v>2727</v>
      </c>
      <c r="F161" s="216" t="s">
        <v>2728</v>
      </c>
      <c r="G161" s="217" t="s">
        <v>228</v>
      </c>
      <c r="H161" s="218">
        <v>5</v>
      </c>
      <c r="I161" s="219"/>
      <c r="J161" s="220">
        <f>ROUND(I161*H161,2)</f>
        <v>0</v>
      </c>
      <c r="K161" s="216" t="s">
        <v>161</v>
      </c>
      <c r="L161" s="46"/>
      <c r="M161" s="221" t="s">
        <v>19</v>
      </c>
      <c r="N161" s="222" t="s">
        <v>40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286</v>
      </c>
      <c r="AT161" s="225" t="s">
        <v>151</v>
      </c>
      <c r="AU161" s="225" t="s">
        <v>78</v>
      </c>
      <c r="AY161" s="19" t="s">
        <v>149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76</v>
      </c>
      <c r="BK161" s="226">
        <f>ROUND(I161*H161,2)</f>
        <v>0</v>
      </c>
      <c r="BL161" s="19" t="s">
        <v>286</v>
      </c>
      <c r="BM161" s="225" t="s">
        <v>2729</v>
      </c>
    </row>
    <row r="162" s="2" customFormat="1">
      <c r="A162" s="40"/>
      <c r="B162" s="41"/>
      <c r="C162" s="42"/>
      <c r="D162" s="227" t="s">
        <v>158</v>
      </c>
      <c r="E162" s="42"/>
      <c r="F162" s="228" t="s">
        <v>2730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158</v>
      </c>
      <c r="AU162" s="19" t="s">
        <v>78</v>
      </c>
    </row>
    <row r="163" s="2" customFormat="1">
      <c r="A163" s="40"/>
      <c r="B163" s="41"/>
      <c r="C163" s="42"/>
      <c r="D163" s="232" t="s">
        <v>164</v>
      </c>
      <c r="E163" s="42"/>
      <c r="F163" s="233" t="s">
        <v>2731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164</v>
      </c>
      <c r="AU163" s="19" t="s">
        <v>78</v>
      </c>
    </row>
    <row r="164" s="2" customFormat="1" ht="24.15" customHeight="1">
      <c r="A164" s="40"/>
      <c r="B164" s="41"/>
      <c r="C164" s="214" t="s">
        <v>265</v>
      </c>
      <c r="D164" s="214" t="s">
        <v>151</v>
      </c>
      <c r="E164" s="215" t="s">
        <v>2732</v>
      </c>
      <c r="F164" s="216" t="s">
        <v>2733</v>
      </c>
      <c r="G164" s="217" t="s">
        <v>228</v>
      </c>
      <c r="H164" s="218">
        <v>5</v>
      </c>
      <c r="I164" s="219"/>
      <c r="J164" s="220">
        <f>ROUND(I164*H164,2)</f>
        <v>0</v>
      </c>
      <c r="K164" s="216" t="s">
        <v>161</v>
      </c>
      <c r="L164" s="46"/>
      <c r="M164" s="221" t="s">
        <v>19</v>
      </c>
      <c r="N164" s="222" t="s">
        <v>40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286</v>
      </c>
      <c r="AT164" s="225" t="s">
        <v>151</v>
      </c>
      <c r="AU164" s="225" t="s">
        <v>78</v>
      </c>
      <c r="AY164" s="19" t="s">
        <v>149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76</v>
      </c>
      <c r="BK164" s="226">
        <f>ROUND(I164*H164,2)</f>
        <v>0</v>
      </c>
      <c r="BL164" s="19" t="s">
        <v>286</v>
      </c>
      <c r="BM164" s="225" t="s">
        <v>2734</v>
      </c>
    </row>
    <row r="165" s="2" customFormat="1">
      <c r="A165" s="40"/>
      <c r="B165" s="41"/>
      <c r="C165" s="42"/>
      <c r="D165" s="227" t="s">
        <v>158</v>
      </c>
      <c r="E165" s="42"/>
      <c r="F165" s="228" t="s">
        <v>2735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158</v>
      </c>
      <c r="AU165" s="19" t="s">
        <v>78</v>
      </c>
    </row>
    <row r="166" s="2" customFormat="1">
      <c r="A166" s="40"/>
      <c r="B166" s="41"/>
      <c r="C166" s="42"/>
      <c r="D166" s="232" t="s">
        <v>164</v>
      </c>
      <c r="E166" s="42"/>
      <c r="F166" s="233" t="s">
        <v>2736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164</v>
      </c>
      <c r="AU166" s="19" t="s">
        <v>78</v>
      </c>
    </row>
    <row r="167" s="2" customFormat="1" ht="24.15" customHeight="1">
      <c r="A167" s="40"/>
      <c r="B167" s="41"/>
      <c r="C167" s="214" t="s">
        <v>256</v>
      </c>
      <c r="D167" s="214" t="s">
        <v>151</v>
      </c>
      <c r="E167" s="215" t="s">
        <v>2737</v>
      </c>
      <c r="F167" s="216" t="s">
        <v>2738</v>
      </c>
      <c r="G167" s="217" t="s">
        <v>228</v>
      </c>
      <c r="H167" s="218">
        <v>45</v>
      </c>
      <c r="I167" s="219"/>
      <c r="J167" s="220">
        <f>ROUND(I167*H167,2)</f>
        <v>0</v>
      </c>
      <c r="K167" s="216" t="s">
        <v>161</v>
      </c>
      <c r="L167" s="46"/>
      <c r="M167" s="221" t="s">
        <v>19</v>
      </c>
      <c r="N167" s="222" t="s">
        <v>40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286</v>
      </c>
      <c r="AT167" s="225" t="s">
        <v>151</v>
      </c>
      <c r="AU167" s="225" t="s">
        <v>78</v>
      </c>
      <c r="AY167" s="19" t="s">
        <v>149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76</v>
      </c>
      <c r="BK167" s="226">
        <f>ROUND(I167*H167,2)</f>
        <v>0</v>
      </c>
      <c r="BL167" s="19" t="s">
        <v>286</v>
      </c>
      <c r="BM167" s="225" t="s">
        <v>2739</v>
      </c>
    </row>
    <row r="168" s="2" customFormat="1">
      <c r="A168" s="40"/>
      <c r="B168" s="41"/>
      <c r="C168" s="42"/>
      <c r="D168" s="227" t="s">
        <v>158</v>
      </c>
      <c r="E168" s="42"/>
      <c r="F168" s="228" t="s">
        <v>2740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158</v>
      </c>
      <c r="AU168" s="19" t="s">
        <v>78</v>
      </c>
    </row>
    <row r="169" s="2" customFormat="1">
      <c r="A169" s="40"/>
      <c r="B169" s="41"/>
      <c r="C169" s="42"/>
      <c r="D169" s="232" t="s">
        <v>164</v>
      </c>
      <c r="E169" s="42"/>
      <c r="F169" s="233" t="s">
        <v>2741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164</v>
      </c>
      <c r="AU169" s="19" t="s">
        <v>78</v>
      </c>
    </row>
    <row r="170" s="2" customFormat="1" ht="16.5" customHeight="1">
      <c r="A170" s="40"/>
      <c r="B170" s="41"/>
      <c r="C170" s="234" t="s">
        <v>261</v>
      </c>
      <c r="D170" s="234" t="s">
        <v>198</v>
      </c>
      <c r="E170" s="235" t="s">
        <v>2742</v>
      </c>
      <c r="F170" s="236" t="s">
        <v>2743</v>
      </c>
      <c r="G170" s="237" t="s">
        <v>228</v>
      </c>
      <c r="H170" s="238">
        <v>50</v>
      </c>
      <c r="I170" s="239"/>
      <c r="J170" s="240">
        <f>ROUND(I170*H170,2)</f>
        <v>0</v>
      </c>
      <c r="K170" s="236" t="s">
        <v>155</v>
      </c>
      <c r="L170" s="241"/>
      <c r="M170" s="242" t="s">
        <v>19</v>
      </c>
      <c r="N170" s="243" t="s">
        <v>40</v>
      </c>
      <c r="O170" s="86"/>
      <c r="P170" s="223">
        <f>O170*H170</f>
        <v>0</v>
      </c>
      <c r="Q170" s="223">
        <v>0.00044000000000000002</v>
      </c>
      <c r="R170" s="223">
        <f>Q170*H170</f>
        <v>0.022000000000000002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330</v>
      </c>
      <c r="AT170" s="225" t="s">
        <v>198</v>
      </c>
      <c r="AU170" s="225" t="s">
        <v>78</v>
      </c>
      <c r="AY170" s="19" t="s">
        <v>149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76</v>
      </c>
      <c r="BK170" s="226">
        <f>ROUND(I170*H170,2)</f>
        <v>0</v>
      </c>
      <c r="BL170" s="19" t="s">
        <v>286</v>
      </c>
      <c r="BM170" s="225" t="s">
        <v>2744</v>
      </c>
    </row>
    <row r="171" s="2" customFormat="1">
      <c r="A171" s="40"/>
      <c r="B171" s="41"/>
      <c r="C171" s="42"/>
      <c r="D171" s="227" t="s">
        <v>158</v>
      </c>
      <c r="E171" s="42"/>
      <c r="F171" s="228" t="s">
        <v>2743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158</v>
      </c>
      <c r="AU171" s="19" t="s">
        <v>78</v>
      </c>
    </row>
    <row r="172" s="2" customFormat="1" ht="24.15" customHeight="1">
      <c r="A172" s="40"/>
      <c r="B172" s="41"/>
      <c r="C172" s="214" t="s">
        <v>310</v>
      </c>
      <c r="D172" s="214" t="s">
        <v>151</v>
      </c>
      <c r="E172" s="215" t="s">
        <v>2745</v>
      </c>
      <c r="F172" s="216" t="s">
        <v>2746</v>
      </c>
      <c r="G172" s="217" t="s">
        <v>228</v>
      </c>
      <c r="H172" s="218">
        <v>55</v>
      </c>
      <c r="I172" s="219"/>
      <c r="J172" s="220">
        <f>ROUND(I172*H172,2)</f>
        <v>0</v>
      </c>
      <c r="K172" s="216" t="s">
        <v>161</v>
      </c>
      <c r="L172" s="46"/>
      <c r="M172" s="221" t="s">
        <v>19</v>
      </c>
      <c r="N172" s="222" t="s">
        <v>40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286</v>
      </c>
      <c r="AT172" s="225" t="s">
        <v>151</v>
      </c>
      <c r="AU172" s="225" t="s">
        <v>78</v>
      </c>
      <c r="AY172" s="19" t="s">
        <v>149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76</v>
      </c>
      <c r="BK172" s="226">
        <f>ROUND(I172*H172,2)</f>
        <v>0</v>
      </c>
      <c r="BL172" s="19" t="s">
        <v>286</v>
      </c>
      <c r="BM172" s="225" t="s">
        <v>2747</v>
      </c>
    </row>
    <row r="173" s="2" customFormat="1">
      <c r="A173" s="40"/>
      <c r="B173" s="41"/>
      <c r="C173" s="42"/>
      <c r="D173" s="227" t="s">
        <v>158</v>
      </c>
      <c r="E173" s="42"/>
      <c r="F173" s="228" t="s">
        <v>2748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158</v>
      </c>
      <c r="AU173" s="19" t="s">
        <v>78</v>
      </c>
    </row>
    <row r="174" s="2" customFormat="1">
      <c r="A174" s="40"/>
      <c r="B174" s="41"/>
      <c r="C174" s="42"/>
      <c r="D174" s="232" t="s">
        <v>164</v>
      </c>
      <c r="E174" s="42"/>
      <c r="F174" s="233" t="s">
        <v>2749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164</v>
      </c>
      <c r="AU174" s="19" t="s">
        <v>78</v>
      </c>
    </row>
    <row r="175" s="2" customFormat="1" ht="16.5" customHeight="1">
      <c r="A175" s="40"/>
      <c r="B175" s="41"/>
      <c r="C175" s="234" t="s">
        <v>324</v>
      </c>
      <c r="D175" s="234" t="s">
        <v>198</v>
      </c>
      <c r="E175" s="235" t="s">
        <v>2750</v>
      </c>
      <c r="F175" s="236" t="s">
        <v>2751</v>
      </c>
      <c r="G175" s="237" t="s">
        <v>228</v>
      </c>
      <c r="H175" s="238">
        <v>60</v>
      </c>
      <c r="I175" s="239"/>
      <c r="J175" s="240">
        <f>ROUND(I175*H175,2)</f>
        <v>0</v>
      </c>
      <c r="K175" s="236" t="s">
        <v>155</v>
      </c>
      <c r="L175" s="241"/>
      <c r="M175" s="242" t="s">
        <v>19</v>
      </c>
      <c r="N175" s="243" t="s">
        <v>40</v>
      </c>
      <c r="O175" s="86"/>
      <c r="P175" s="223">
        <f>O175*H175</f>
        <v>0</v>
      </c>
      <c r="Q175" s="223">
        <v>0.00044000000000000002</v>
      </c>
      <c r="R175" s="223">
        <f>Q175*H175</f>
        <v>0.0264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330</v>
      </c>
      <c r="AT175" s="225" t="s">
        <v>198</v>
      </c>
      <c r="AU175" s="225" t="s">
        <v>78</v>
      </c>
      <c r="AY175" s="19" t="s">
        <v>149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76</v>
      </c>
      <c r="BK175" s="226">
        <f>ROUND(I175*H175,2)</f>
        <v>0</v>
      </c>
      <c r="BL175" s="19" t="s">
        <v>286</v>
      </c>
      <c r="BM175" s="225" t="s">
        <v>2752</v>
      </c>
    </row>
    <row r="176" s="2" customFormat="1">
      <c r="A176" s="40"/>
      <c r="B176" s="41"/>
      <c r="C176" s="42"/>
      <c r="D176" s="227" t="s">
        <v>158</v>
      </c>
      <c r="E176" s="42"/>
      <c r="F176" s="228" t="s">
        <v>2751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158</v>
      </c>
      <c r="AU176" s="19" t="s">
        <v>78</v>
      </c>
    </row>
    <row r="177" s="2" customFormat="1" ht="21.75" customHeight="1">
      <c r="A177" s="40"/>
      <c r="B177" s="41"/>
      <c r="C177" s="214" t="s">
        <v>342</v>
      </c>
      <c r="D177" s="214" t="s">
        <v>151</v>
      </c>
      <c r="E177" s="215" t="s">
        <v>2753</v>
      </c>
      <c r="F177" s="216" t="s">
        <v>2754</v>
      </c>
      <c r="G177" s="217" t="s">
        <v>238</v>
      </c>
      <c r="H177" s="218">
        <v>122</v>
      </c>
      <c r="I177" s="219"/>
      <c r="J177" s="220">
        <f>ROUND(I177*H177,2)</f>
        <v>0</v>
      </c>
      <c r="K177" s="216" t="s">
        <v>161</v>
      </c>
      <c r="L177" s="46"/>
      <c r="M177" s="221" t="s">
        <v>19</v>
      </c>
      <c r="N177" s="222" t="s">
        <v>40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286</v>
      </c>
      <c r="AT177" s="225" t="s">
        <v>151</v>
      </c>
      <c r="AU177" s="225" t="s">
        <v>78</v>
      </c>
      <c r="AY177" s="19" t="s">
        <v>149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76</v>
      </c>
      <c r="BK177" s="226">
        <f>ROUND(I177*H177,2)</f>
        <v>0</v>
      </c>
      <c r="BL177" s="19" t="s">
        <v>286</v>
      </c>
      <c r="BM177" s="225" t="s">
        <v>2755</v>
      </c>
    </row>
    <row r="178" s="2" customFormat="1">
      <c r="A178" s="40"/>
      <c r="B178" s="41"/>
      <c r="C178" s="42"/>
      <c r="D178" s="227" t="s">
        <v>158</v>
      </c>
      <c r="E178" s="42"/>
      <c r="F178" s="228" t="s">
        <v>2756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158</v>
      </c>
      <c r="AU178" s="19" t="s">
        <v>78</v>
      </c>
    </row>
    <row r="179" s="2" customFormat="1">
      <c r="A179" s="40"/>
      <c r="B179" s="41"/>
      <c r="C179" s="42"/>
      <c r="D179" s="232" t="s">
        <v>164</v>
      </c>
      <c r="E179" s="42"/>
      <c r="F179" s="233" t="s">
        <v>2757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164</v>
      </c>
      <c r="AU179" s="19" t="s">
        <v>78</v>
      </c>
    </row>
    <row r="180" s="2" customFormat="1" ht="24.15" customHeight="1">
      <c r="A180" s="40"/>
      <c r="B180" s="41"/>
      <c r="C180" s="214" t="s">
        <v>348</v>
      </c>
      <c r="D180" s="214" t="s">
        <v>151</v>
      </c>
      <c r="E180" s="215" t="s">
        <v>2758</v>
      </c>
      <c r="F180" s="216" t="s">
        <v>2759</v>
      </c>
      <c r="G180" s="217" t="s">
        <v>238</v>
      </c>
      <c r="H180" s="218">
        <v>3</v>
      </c>
      <c r="I180" s="219"/>
      <c r="J180" s="220">
        <f>ROUND(I180*H180,2)</f>
        <v>0</v>
      </c>
      <c r="K180" s="216" t="s">
        <v>161</v>
      </c>
      <c r="L180" s="46"/>
      <c r="M180" s="221" t="s">
        <v>19</v>
      </c>
      <c r="N180" s="222" t="s">
        <v>40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286</v>
      </c>
      <c r="AT180" s="225" t="s">
        <v>151</v>
      </c>
      <c r="AU180" s="225" t="s">
        <v>78</v>
      </c>
      <c r="AY180" s="19" t="s">
        <v>149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76</v>
      </c>
      <c r="BK180" s="226">
        <f>ROUND(I180*H180,2)</f>
        <v>0</v>
      </c>
      <c r="BL180" s="19" t="s">
        <v>286</v>
      </c>
      <c r="BM180" s="225" t="s">
        <v>2760</v>
      </c>
    </row>
    <row r="181" s="2" customFormat="1">
      <c r="A181" s="40"/>
      <c r="B181" s="41"/>
      <c r="C181" s="42"/>
      <c r="D181" s="227" t="s">
        <v>158</v>
      </c>
      <c r="E181" s="42"/>
      <c r="F181" s="228" t="s">
        <v>2761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158</v>
      </c>
      <c r="AU181" s="19" t="s">
        <v>78</v>
      </c>
    </row>
    <row r="182" s="2" customFormat="1">
      <c r="A182" s="40"/>
      <c r="B182" s="41"/>
      <c r="C182" s="42"/>
      <c r="D182" s="232" t="s">
        <v>164</v>
      </c>
      <c r="E182" s="42"/>
      <c r="F182" s="233" t="s">
        <v>2762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164</v>
      </c>
      <c r="AU182" s="19" t="s">
        <v>78</v>
      </c>
    </row>
    <row r="183" s="2" customFormat="1" ht="16.5" customHeight="1">
      <c r="A183" s="40"/>
      <c r="B183" s="41"/>
      <c r="C183" s="234" t="s">
        <v>354</v>
      </c>
      <c r="D183" s="234" t="s">
        <v>198</v>
      </c>
      <c r="E183" s="235" t="s">
        <v>2763</v>
      </c>
      <c r="F183" s="236" t="s">
        <v>2764</v>
      </c>
      <c r="G183" s="237" t="s">
        <v>338</v>
      </c>
      <c r="H183" s="238">
        <v>3</v>
      </c>
      <c r="I183" s="239"/>
      <c r="J183" s="240">
        <f>ROUND(I183*H183,2)</f>
        <v>0</v>
      </c>
      <c r="K183" s="236" t="s">
        <v>155</v>
      </c>
      <c r="L183" s="241"/>
      <c r="M183" s="242" t="s">
        <v>19</v>
      </c>
      <c r="N183" s="243" t="s">
        <v>40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330</v>
      </c>
      <c r="AT183" s="225" t="s">
        <v>198</v>
      </c>
      <c r="AU183" s="225" t="s">
        <v>78</v>
      </c>
      <c r="AY183" s="19" t="s">
        <v>149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76</v>
      </c>
      <c r="BK183" s="226">
        <f>ROUND(I183*H183,2)</f>
        <v>0</v>
      </c>
      <c r="BL183" s="19" t="s">
        <v>286</v>
      </c>
      <c r="BM183" s="225" t="s">
        <v>2765</v>
      </c>
    </row>
    <row r="184" s="2" customFormat="1">
      <c r="A184" s="40"/>
      <c r="B184" s="41"/>
      <c r="C184" s="42"/>
      <c r="D184" s="227" t="s">
        <v>158</v>
      </c>
      <c r="E184" s="42"/>
      <c r="F184" s="228" t="s">
        <v>2764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158</v>
      </c>
      <c r="AU184" s="19" t="s">
        <v>78</v>
      </c>
    </row>
    <row r="185" s="2" customFormat="1" ht="24.15" customHeight="1">
      <c r="A185" s="40"/>
      <c r="B185" s="41"/>
      <c r="C185" s="214" t="s">
        <v>360</v>
      </c>
      <c r="D185" s="214" t="s">
        <v>151</v>
      </c>
      <c r="E185" s="215" t="s">
        <v>2766</v>
      </c>
      <c r="F185" s="216" t="s">
        <v>2767</v>
      </c>
      <c r="G185" s="217" t="s">
        <v>238</v>
      </c>
      <c r="H185" s="218">
        <v>4</v>
      </c>
      <c r="I185" s="219"/>
      <c r="J185" s="220">
        <f>ROUND(I185*H185,2)</f>
        <v>0</v>
      </c>
      <c r="K185" s="216" t="s">
        <v>161</v>
      </c>
      <c r="L185" s="46"/>
      <c r="M185" s="221" t="s">
        <v>19</v>
      </c>
      <c r="N185" s="222" t="s">
        <v>40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286</v>
      </c>
      <c r="AT185" s="225" t="s">
        <v>151</v>
      </c>
      <c r="AU185" s="225" t="s">
        <v>78</v>
      </c>
      <c r="AY185" s="19" t="s">
        <v>149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76</v>
      </c>
      <c r="BK185" s="226">
        <f>ROUND(I185*H185,2)</f>
        <v>0</v>
      </c>
      <c r="BL185" s="19" t="s">
        <v>286</v>
      </c>
      <c r="BM185" s="225" t="s">
        <v>2768</v>
      </c>
    </row>
    <row r="186" s="2" customFormat="1">
      <c r="A186" s="40"/>
      <c r="B186" s="41"/>
      <c r="C186" s="42"/>
      <c r="D186" s="227" t="s">
        <v>158</v>
      </c>
      <c r="E186" s="42"/>
      <c r="F186" s="228" t="s">
        <v>2769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158</v>
      </c>
      <c r="AU186" s="19" t="s">
        <v>78</v>
      </c>
    </row>
    <row r="187" s="2" customFormat="1">
      <c r="A187" s="40"/>
      <c r="B187" s="41"/>
      <c r="C187" s="42"/>
      <c r="D187" s="232" t="s">
        <v>164</v>
      </c>
      <c r="E187" s="42"/>
      <c r="F187" s="233" t="s">
        <v>2770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164</v>
      </c>
      <c r="AU187" s="19" t="s">
        <v>78</v>
      </c>
    </row>
    <row r="188" s="2" customFormat="1" ht="16.5" customHeight="1">
      <c r="A188" s="40"/>
      <c r="B188" s="41"/>
      <c r="C188" s="234" t="s">
        <v>366</v>
      </c>
      <c r="D188" s="234" t="s">
        <v>198</v>
      </c>
      <c r="E188" s="235" t="s">
        <v>2771</v>
      </c>
      <c r="F188" s="236" t="s">
        <v>2772</v>
      </c>
      <c r="G188" s="237" t="s">
        <v>338</v>
      </c>
      <c r="H188" s="238">
        <v>4</v>
      </c>
      <c r="I188" s="239"/>
      <c r="J188" s="240">
        <f>ROUND(I188*H188,2)</f>
        <v>0</v>
      </c>
      <c r="K188" s="236" t="s">
        <v>155</v>
      </c>
      <c r="L188" s="241"/>
      <c r="M188" s="242" t="s">
        <v>19</v>
      </c>
      <c r="N188" s="243" t="s">
        <v>40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330</v>
      </c>
      <c r="AT188" s="225" t="s">
        <v>198</v>
      </c>
      <c r="AU188" s="225" t="s">
        <v>78</v>
      </c>
      <c r="AY188" s="19" t="s">
        <v>149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76</v>
      </c>
      <c r="BK188" s="226">
        <f>ROUND(I188*H188,2)</f>
        <v>0</v>
      </c>
      <c r="BL188" s="19" t="s">
        <v>286</v>
      </c>
      <c r="BM188" s="225" t="s">
        <v>2773</v>
      </c>
    </row>
    <row r="189" s="2" customFormat="1">
      <c r="A189" s="40"/>
      <c r="B189" s="41"/>
      <c r="C189" s="42"/>
      <c r="D189" s="227" t="s">
        <v>158</v>
      </c>
      <c r="E189" s="42"/>
      <c r="F189" s="228" t="s">
        <v>2772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158</v>
      </c>
      <c r="AU189" s="19" t="s">
        <v>78</v>
      </c>
    </row>
    <row r="190" s="2" customFormat="1" ht="24.15" customHeight="1">
      <c r="A190" s="40"/>
      <c r="B190" s="41"/>
      <c r="C190" s="214" t="s">
        <v>372</v>
      </c>
      <c r="D190" s="214" t="s">
        <v>151</v>
      </c>
      <c r="E190" s="215" t="s">
        <v>2774</v>
      </c>
      <c r="F190" s="216" t="s">
        <v>2775</v>
      </c>
      <c r="G190" s="217" t="s">
        <v>238</v>
      </c>
      <c r="H190" s="218">
        <v>4</v>
      </c>
      <c r="I190" s="219"/>
      <c r="J190" s="220">
        <f>ROUND(I190*H190,2)</f>
        <v>0</v>
      </c>
      <c r="K190" s="216" t="s">
        <v>161</v>
      </c>
      <c r="L190" s="46"/>
      <c r="M190" s="221" t="s">
        <v>19</v>
      </c>
      <c r="N190" s="222" t="s">
        <v>40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286</v>
      </c>
      <c r="AT190" s="225" t="s">
        <v>151</v>
      </c>
      <c r="AU190" s="225" t="s">
        <v>78</v>
      </c>
      <c r="AY190" s="19" t="s">
        <v>149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76</v>
      </c>
      <c r="BK190" s="226">
        <f>ROUND(I190*H190,2)</f>
        <v>0</v>
      </c>
      <c r="BL190" s="19" t="s">
        <v>286</v>
      </c>
      <c r="BM190" s="225" t="s">
        <v>2776</v>
      </c>
    </row>
    <row r="191" s="2" customFormat="1">
      <c r="A191" s="40"/>
      <c r="B191" s="41"/>
      <c r="C191" s="42"/>
      <c r="D191" s="227" t="s">
        <v>158</v>
      </c>
      <c r="E191" s="42"/>
      <c r="F191" s="228" t="s">
        <v>2777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158</v>
      </c>
      <c r="AU191" s="19" t="s">
        <v>78</v>
      </c>
    </row>
    <row r="192" s="2" customFormat="1">
      <c r="A192" s="40"/>
      <c r="B192" s="41"/>
      <c r="C192" s="42"/>
      <c r="D192" s="232" t="s">
        <v>164</v>
      </c>
      <c r="E192" s="42"/>
      <c r="F192" s="233" t="s">
        <v>2778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164</v>
      </c>
      <c r="AU192" s="19" t="s">
        <v>78</v>
      </c>
    </row>
    <row r="193" s="2" customFormat="1" ht="16.5" customHeight="1">
      <c r="A193" s="40"/>
      <c r="B193" s="41"/>
      <c r="C193" s="234" t="s">
        <v>380</v>
      </c>
      <c r="D193" s="234" t="s">
        <v>198</v>
      </c>
      <c r="E193" s="235" t="s">
        <v>2779</v>
      </c>
      <c r="F193" s="236" t="s">
        <v>2780</v>
      </c>
      <c r="G193" s="237" t="s">
        <v>338</v>
      </c>
      <c r="H193" s="238">
        <v>4</v>
      </c>
      <c r="I193" s="239"/>
      <c r="J193" s="240">
        <f>ROUND(I193*H193,2)</f>
        <v>0</v>
      </c>
      <c r="K193" s="236" t="s">
        <v>155</v>
      </c>
      <c r="L193" s="241"/>
      <c r="M193" s="242" t="s">
        <v>19</v>
      </c>
      <c r="N193" s="243" t="s">
        <v>40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330</v>
      </c>
      <c r="AT193" s="225" t="s">
        <v>198</v>
      </c>
      <c r="AU193" s="225" t="s">
        <v>78</v>
      </c>
      <c r="AY193" s="19" t="s">
        <v>149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76</v>
      </c>
      <c r="BK193" s="226">
        <f>ROUND(I193*H193,2)</f>
        <v>0</v>
      </c>
      <c r="BL193" s="19" t="s">
        <v>286</v>
      </c>
      <c r="BM193" s="225" t="s">
        <v>2781</v>
      </c>
    </row>
    <row r="194" s="2" customFormat="1">
      <c r="A194" s="40"/>
      <c r="B194" s="41"/>
      <c r="C194" s="42"/>
      <c r="D194" s="227" t="s">
        <v>158</v>
      </c>
      <c r="E194" s="42"/>
      <c r="F194" s="228" t="s">
        <v>2780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158</v>
      </c>
      <c r="AU194" s="19" t="s">
        <v>78</v>
      </c>
    </row>
    <row r="195" s="2" customFormat="1" ht="33" customHeight="1">
      <c r="A195" s="40"/>
      <c r="B195" s="41"/>
      <c r="C195" s="214" t="s">
        <v>386</v>
      </c>
      <c r="D195" s="214" t="s">
        <v>151</v>
      </c>
      <c r="E195" s="215" t="s">
        <v>2782</v>
      </c>
      <c r="F195" s="216" t="s">
        <v>2783</v>
      </c>
      <c r="G195" s="217" t="s">
        <v>238</v>
      </c>
      <c r="H195" s="218">
        <v>4</v>
      </c>
      <c r="I195" s="219"/>
      <c r="J195" s="220">
        <f>ROUND(I195*H195,2)</f>
        <v>0</v>
      </c>
      <c r="K195" s="216" t="s">
        <v>161</v>
      </c>
      <c r="L195" s="46"/>
      <c r="M195" s="221" t="s">
        <v>19</v>
      </c>
      <c r="N195" s="222" t="s">
        <v>40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286</v>
      </c>
      <c r="AT195" s="225" t="s">
        <v>151</v>
      </c>
      <c r="AU195" s="225" t="s">
        <v>78</v>
      </c>
      <c r="AY195" s="19" t="s">
        <v>149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76</v>
      </c>
      <c r="BK195" s="226">
        <f>ROUND(I195*H195,2)</f>
        <v>0</v>
      </c>
      <c r="BL195" s="19" t="s">
        <v>286</v>
      </c>
      <c r="BM195" s="225" t="s">
        <v>2784</v>
      </c>
    </row>
    <row r="196" s="2" customFormat="1">
      <c r="A196" s="40"/>
      <c r="B196" s="41"/>
      <c r="C196" s="42"/>
      <c r="D196" s="227" t="s">
        <v>158</v>
      </c>
      <c r="E196" s="42"/>
      <c r="F196" s="228" t="s">
        <v>2785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158</v>
      </c>
      <c r="AU196" s="19" t="s">
        <v>78</v>
      </c>
    </row>
    <row r="197" s="2" customFormat="1">
      <c r="A197" s="40"/>
      <c r="B197" s="41"/>
      <c r="C197" s="42"/>
      <c r="D197" s="232" t="s">
        <v>164</v>
      </c>
      <c r="E197" s="42"/>
      <c r="F197" s="233" t="s">
        <v>2786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164</v>
      </c>
      <c r="AU197" s="19" t="s">
        <v>78</v>
      </c>
    </row>
    <row r="198" s="2" customFormat="1" ht="16.5" customHeight="1">
      <c r="A198" s="40"/>
      <c r="B198" s="41"/>
      <c r="C198" s="234" t="s">
        <v>402</v>
      </c>
      <c r="D198" s="234" t="s">
        <v>198</v>
      </c>
      <c r="E198" s="235" t="s">
        <v>2787</v>
      </c>
      <c r="F198" s="236" t="s">
        <v>2788</v>
      </c>
      <c r="G198" s="237" t="s">
        <v>338</v>
      </c>
      <c r="H198" s="238">
        <v>4</v>
      </c>
      <c r="I198" s="239"/>
      <c r="J198" s="240">
        <f>ROUND(I198*H198,2)</f>
        <v>0</v>
      </c>
      <c r="K198" s="236" t="s">
        <v>155</v>
      </c>
      <c r="L198" s="241"/>
      <c r="M198" s="242" t="s">
        <v>19</v>
      </c>
      <c r="N198" s="243" t="s">
        <v>40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330</v>
      </c>
      <c r="AT198" s="225" t="s">
        <v>198</v>
      </c>
      <c r="AU198" s="225" t="s">
        <v>78</v>
      </c>
      <c r="AY198" s="19" t="s">
        <v>149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76</v>
      </c>
      <c r="BK198" s="226">
        <f>ROUND(I198*H198,2)</f>
        <v>0</v>
      </c>
      <c r="BL198" s="19" t="s">
        <v>286</v>
      </c>
      <c r="BM198" s="225" t="s">
        <v>2789</v>
      </c>
    </row>
    <row r="199" s="2" customFormat="1">
      <c r="A199" s="40"/>
      <c r="B199" s="41"/>
      <c r="C199" s="42"/>
      <c r="D199" s="227" t="s">
        <v>158</v>
      </c>
      <c r="E199" s="42"/>
      <c r="F199" s="228" t="s">
        <v>2788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158</v>
      </c>
      <c r="AU199" s="19" t="s">
        <v>78</v>
      </c>
    </row>
    <row r="200" s="2" customFormat="1" ht="24.15" customHeight="1">
      <c r="A200" s="40"/>
      <c r="B200" s="41"/>
      <c r="C200" s="214" t="s">
        <v>408</v>
      </c>
      <c r="D200" s="214" t="s">
        <v>151</v>
      </c>
      <c r="E200" s="215" t="s">
        <v>2790</v>
      </c>
      <c r="F200" s="216" t="s">
        <v>2791</v>
      </c>
      <c r="G200" s="217" t="s">
        <v>238</v>
      </c>
      <c r="H200" s="218">
        <v>1</v>
      </c>
      <c r="I200" s="219"/>
      <c r="J200" s="220">
        <f>ROUND(I200*H200,2)</f>
        <v>0</v>
      </c>
      <c r="K200" s="216" t="s">
        <v>161</v>
      </c>
      <c r="L200" s="46"/>
      <c r="M200" s="221" t="s">
        <v>19</v>
      </c>
      <c r="N200" s="222" t="s">
        <v>40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286</v>
      </c>
      <c r="AT200" s="225" t="s">
        <v>151</v>
      </c>
      <c r="AU200" s="225" t="s">
        <v>78</v>
      </c>
      <c r="AY200" s="19" t="s">
        <v>149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76</v>
      </c>
      <c r="BK200" s="226">
        <f>ROUND(I200*H200,2)</f>
        <v>0</v>
      </c>
      <c r="BL200" s="19" t="s">
        <v>286</v>
      </c>
      <c r="BM200" s="225" t="s">
        <v>2792</v>
      </c>
    </row>
    <row r="201" s="2" customFormat="1">
      <c r="A201" s="40"/>
      <c r="B201" s="41"/>
      <c r="C201" s="42"/>
      <c r="D201" s="227" t="s">
        <v>158</v>
      </c>
      <c r="E201" s="42"/>
      <c r="F201" s="228" t="s">
        <v>2793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158</v>
      </c>
      <c r="AU201" s="19" t="s">
        <v>78</v>
      </c>
    </row>
    <row r="202" s="2" customFormat="1">
      <c r="A202" s="40"/>
      <c r="B202" s="41"/>
      <c r="C202" s="42"/>
      <c r="D202" s="232" t="s">
        <v>164</v>
      </c>
      <c r="E202" s="42"/>
      <c r="F202" s="233" t="s">
        <v>2794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164</v>
      </c>
      <c r="AU202" s="19" t="s">
        <v>78</v>
      </c>
    </row>
    <row r="203" s="2" customFormat="1" ht="16.5" customHeight="1">
      <c r="A203" s="40"/>
      <c r="B203" s="41"/>
      <c r="C203" s="234" t="s">
        <v>396</v>
      </c>
      <c r="D203" s="234" t="s">
        <v>198</v>
      </c>
      <c r="E203" s="235" t="s">
        <v>2795</v>
      </c>
      <c r="F203" s="236" t="s">
        <v>2796</v>
      </c>
      <c r="G203" s="237" t="s">
        <v>338</v>
      </c>
      <c r="H203" s="238">
        <v>1</v>
      </c>
      <c r="I203" s="239"/>
      <c r="J203" s="240">
        <f>ROUND(I203*H203,2)</f>
        <v>0</v>
      </c>
      <c r="K203" s="236" t="s">
        <v>155</v>
      </c>
      <c r="L203" s="241"/>
      <c r="M203" s="242" t="s">
        <v>19</v>
      </c>
      <c r="N203" s="243" t="s">
        <v>40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330</v>
      </c>
      <c r="AT203" s="225" t="s">
        <v>198</v>
      </c>
      <c r="AU203" s="225" t="s">
        <v>78</v>
      </c>
      <c r="AY203" s="19" t="s">
        <v>149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76</v>
      </c>
      <c r="BK203" s="226">
        <f>ROUND(I203*H203,2)</f>
        <v>0</v>
      </c>
      <c r="BL203" s="19" t="s">
        <v>286</v>
      </c>
      <c r="BM203" s="225" t="s">
        <v>2797</v>
      </c>
    </row>
    <row r="204" s="2" customFormat="1">
      <c r="A204" s="40"/>
      <c r="B204" s="41"/>
      <c r="C204" s="42"/>
      <c r="D204" s="227" t="s">
        <v>158</v>
      </c>
      <c r="E204" s="42"/>
      <c r="F204" s="228" t="s">
        <v>2796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158</v>
      </c>
      <c r="AU204" s="19" t="s">
        <v>78</v>
      </c>
    </row>
    <row r="205" s="2" customFormat="1" ht="24.15" customHeight="1">
      <c r="A205" s="40"/>
      <c r="B205" s="41"/>
      <c r="C205" s="214" t="s">
        <v>414</v>
      </c>
      <c r="D205" s="214" t="s">
        <v>151</v>
      </c>
      <c r="E205" s="215" t="s">
        <v>2798</v>
      </c>
      <c r="F205" s="216" t="s">
        <v>2799</v>
      </c>
      <c r="G205" s="217" t="s">
        <v>238</v>
      </c>
      <c r="H205" s="218">
        <v>4</v>
      </c>
      <c r="I205" s="219"/>
      <c r="J205" s="220">
        <f>ROUND(I205*H205,2)</f>
        <v>0</v>
      </c>
      <c r="K205" s="216" t="s">
        <v>161</v>
      </c>
      <c r="L205" s="46"/>
      <c r="M205" s="221" t="s">
        <v>19</v>
      </c>
      <c r="N205" s="222" t="s">
        <v>40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286</v>
      </c>
      <c r="AT205" s="225" t="s">
        <v>151</v>
      </c>
      <c r="AU205" s="225" t="s">
        <v>78</v>
      </c>
      <c r="AY205" s="19" t="s">
        <v>149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76</v>
      </c>
      <c r="BK205" s="226">
        <f>ROUND(I205*H205,2)</f>
        <v>0</v>
      </c>
      <c r="BL205" s="19" t="s">
        <v>286</v>
      </c>
      <c r="BM205" s="225" t="s">
        <v>2800</v>
      </c>
    </row>
    <row r="206" s="2" customFormat="1">
      <c r="A206" s="40"/>
      <c r="B206" s="41"/>
      <c r="C206" s="42"/>
      <c r="D206" s="227" t="s">
        <v>158</v>
      </c>
      <c r="E206" s="42"/>
      <c r="F206" s="228" t="s">
        <v>2801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158</v>
      </c>
      <c r="AU206" s="19" t="s">
        <v>78</v>
      </c>
    </row>
    <row r="207" s="2" customFormat="1">
      <c r="A207" s="40"/>
      <c r="B207" s="41"/>
      <c r="C207" s="42"/>
      <c r="D207" s="232" t="s">
        <v>164</v>
      </c>
      <c r="E207" s="42"/>
      <c r="F207" s="233" t="s">
        <v>2802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164</v>
      </c>
      <c r="AU207" s="19" t="s">
        <v>78</v>
      </c>
    </row>
    <row r="208" s="2" customFormat="1" ht="16.5" customHeight="1">
      <c r="A208" s="40"/>
      <c r="B208" s="41"/>
      <c r="C208" s="234" t="s">
        <v>906</v>
      </c>
      <c r="D208" s="234" t="s">
        <v>198</v>
      </c>
      <c r="E208" s="235" t="s">
        <v>2803</v>
      </c>
      <c r="F208" s="236" t="s">
        <v>2804</v>
      </c>
      <c r="G208" s="237" t="s">
        <v>338</v>
      </c>
      <c r="H208" s="238">
        <v>4</v>
      </c>
      <c r="I208" s="239"/>
      <c r="J208" s="240">
        <f>ROUND(I208*H208,2)</f>
        <v>0</v>
      </c>
      <c r="K208" s="236" t="s">
        <v>155</v>
      </c>
      <c r="L208" s="241"/>
      <c r="M208" s="242" t="s">
        <v>19</v>
      </c>
      <c r="N208" s="243" t="s">
        <v>40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330</v>
      </c>
      <c r="AT208" s="225" t="s">
        <v>198</v>
      </c>
      <c r="AU208" s="225" t="s">
        <v>78</v>
      </c>
      <c r="AY208" s="19" t="s">
        <v>149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76</v>
      </c>
      <c r="BK208" s="226">
        <f>ROUND(I208*H208,2)</f>
        <v>0</v>
      </c>
      <c r="BL208" s="19" t="s">
        <v>286</v>
      </c>
      <c r="BM208" s="225" t="s">
        <v>2805</v>
      </c>
    </row>
    <row r="209" s="2" customFormat="1">
      <c r="A209" s="40"/>
      <c r="B209" s="41"/>
      <c r="C209" s="42"/>
      <c r="D209" s="227" t="s">
        <v>158</v>
      </c>
      <c r="E209" s="42"/>
      <c r="F209" s="228" t="s">
        <v>2804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158</v>
      </c>
      <c r="AU209" s="19" t="s">
        <v>78</v>
      </c>
    </row>
    <row r="210" s="2" customFormat="1" ht="33" customHeight="1">
      <c r="A210" s="40"/>
      <c r="B210" s="41"/>
      <c r="C210" s="214" t="s">
        <v>914</v>
      </c>
      <c r="D210" s="214" t="s">
        <v>151</v>
      </c>
      <c r="E210" s="215" t="s">
        <v>2806</v>
      </c>
      <c r="F210" s="216" t="s">
        <v>2807</v>
      </c>
      <c r="G210" s="217" t="s">
        <v>238</v>
      </c>
      <c r="H210" s="218">
        <v>33</v>
      </c>
      <c r="I210" s="219"/>
      <c r="J210" s="220">
        <f>ROUND(I210*H210,2)</f>
        <v>0</v>
      </c>
      <c r="K210" s="216" t="s">
        <v>161</v>
      </c>
      <c r="L210" s="46"/>
      <c r="M210" s="221" t="s">
        <v>19</v>
      </c>
      <c r="N210" s="222" t="s">
        <v>40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286</v>
      </c>
      <c r="AT210" s="225" t="s">
        <v>151</v>
      </c>
      <c r="AU210" s="225" t="s">
        <v>78</v>
      </c>
      <c r="AY210" s="19" t="s">
        <v>149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76</v>
      </c>
      <c r="BK210" s="226">
        <f>ROUND(I210*H210,2)</f>
        <v>0</v>
      </c>
      <c r="BL210" s="19" t="s">
        <v>286</v>
      </c>
      <c r="BM210" s="225" t="s">
        <v>2808</v>
      </c>
    </row>
    <row r="211" s="2" customFormat="1">
      <c r="A211" s="40"/>
      <c r="B211" s="41"/>
      <c r="C211" s="42"/>
      <c r="D211" s="227" t="s">
        <v>158</v>
      </c>
      <c r="E211" s="42"/>
      <c r="F211" s="228" t="s">
        <v>2809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158</v>
      </c>
      <c r="AU211" s="19" t="s">
        <v>78</v>
      </c>
    </row>
    <row r="212" s="2" customFormat="1">
      <c r="A212" s="40"/>
      <c r="B212" s="41"/>
      <c r="C212" s="42"/>
      <c r="D212" s="232" t="s">
        <v>164</v>
      </c>
      <c r="E212" s="42"/>
      <c r="F212" s="233" t="s">
        <v>2810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164</v>
      </c>
      <c r="AU212" s="19" t="s">
        <v>78</v>
      </c>
    </row>
    <row r="213" s="2" customFormat="1" ht="16.5" customHeight="1">
      <c r="A213" s="40"/>
      <c r="B213" s="41"/>
      <c r="C213" s="234" t="s">
        <v>921</v>
      </c>
      <c r="D213" s="234" t="s">
        <v>198</v>
      </c>
      <c r="E213" s="235" t="s">
        <v>2811</v>
      </c>
      <c r="F213" s="236" t="s">
        <v>2812</v>
      </c>
      <c r="G213" s="237" t="s">
        <v>338</v>
      </c>
      <c r="H213" s="238">
        <v>33</v>
      </c>
      <c r="I213" s="239"/>
      <c r="J213" s="240">
        <f>ROUND(I213*H213,2)</f>
        <v>0</v>
      </c>
      <c r="K213" s="236" t="s">
        <v>155</v>
      </c>
      <c r="L213" s="241"/>
      <c r="M213" s="242" t="s">
        <v>19</v>
      </c>
      <c r="N213" s="243" t="s">
        <v>40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330</v>
      </c>
      <c r="AT213" s="225" t="s">
        <v>198</v>
      </c>
      <c r="AU213" s="225" t="s">
        <v>78</v>
      </c>
      <c r="AY213" s="19" t="s">
        <v>149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76</v>
      </c>
      <c r="BK213" s="226">
        <f>ROUND(I213*H213,2)</f>
        <v>0</v>
      </c>
      <c r="BL213" s="19" t="s">
        <v>286</v>
      </c>
      <c r="BM213" s="225" t="s">
        <v>2813</v>
      </c>
    </row>
    <row r="214" s="2" customFormat="1">
      <c r="A214" s="40"/>
      <c r="B214" s="41"/>
      <c r="C214" s="42"/>
      <c r="D214" s="227" t="s">
        <v>158</v>
      </c>
      <c r="E214" s="42"/>
      <c r="F214" s="228" t="s">
        <v>2812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158</v>
      </c>
      <c r="AU214" s="19" t="s">
        <v>78</v>
      </c>
    </row>
    <row r="215" s="2" customFormat="1" ht="24.15" customHeight="1">
      <c r="A215" s="40"/>
      <c r="B215" s="41"/>
      <c r="C215" s="214" t="s">
        <v>928</v>
      </c>
      <c r="D215" s="214" t="s">
        <v>151</v>
      </c>
      <c r="E215" s="215" t="s">
        <v>2814</v>
      </c>
      <c r="F215" s="216" t="s">
        <v>2815</v>
      </c>
      <c r="G215" s="217" t="s">
        <v>238</v>
      </c>
      <c r="H215" s="218">
        <v>1</v>
      </c>
      <c r="I215" s="219"/>
      <c r="J215" s="220">
        <f>ROUND(I215*H215,2)</f>
        <v>0</v>
      </c>
      <c r="K215" s="216" t="s">
        <v>161</v>
      </c>
      <c r="L215" s="46"/>
      <c r="M215" s="221" t="s">
        <v>19</v>
      </c>
      <c r="N215" s="222" t="s">
        <v>40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286</v>
      </c>
      <c r="AT215" s="225" t="s">
        <v>151</v>
      </c>
      <c r="AU215" s="225" t="s">
        <v>78</v>
      </c>
      <c r="AY215" s="19" t="s">
        <v>149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76</v>
      </c>
      <c r="BK215" s="226">
        <f>ROUND(I215*H215,2)</f>
        <v>0</v>
      </c>
      <c r="BL215" s="19" t="s">
        <v>286</v>
      </c>
      <c r="BM215" s="225" t="s">
        <v>2816</v>
      </c>
    </row>
    <row r="216" s="2" customFormat="1">
      <c r="A216" s="40"/>
      <c r="B216" s="41"/>
      <c r="C216" s="42"/>
      <c r="D216" s="227" t="s">
        <v>158</v>
      </c>
      <c r="E216" s="42"/>
      <c r="F216" s="228" t="s">
        <v>2817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158</v>
      </c>
      <c r="AU216" s="19" t="s">
        <v>78</v>
      </c>
    </row>
    <row r="217" s="2" customFormat="1">
      <c r="A217" s="40"/>
      <c r="B217" s="41"/>
      <c r="C217" s="42"/>
      <c r="D217" s="232" t="s">
        <v>164</v>
      </c>
      <c r="E217" s="42"/>
      <c r="F217" s="233" t="s">
        <v>2818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164</v>
      </c>
      <c r="AU217" s="19" t="s">
        <v>78</v>
      </c>
    </row>
    <row r="218" s="2" customFormat="1" ht="16.5" customHeight="1">
      <c r="A218" s="40"/>
      <c r="B218" s="41"/>
      <c r="C218" s="234" t="s">
        <v>943</v>
      </c>
      <c r="D218" s="234" t="s">
        <v>198</v>
      </c>
      <c r="E218" s="235" t="s">
        <v>2819</v>
      </c>
      <c r="F218" s="236" t="s">
        <v>2820</v>
      </c>
      <c r="G218" s="237" t="s">
        <v>338</v>
      </c>
      <c r="H218" s="238">
        <v>1</v>
      </c>
      <c r="I218" s="239"/>
      <c r="J218" s="240">
        <f>ROUND(I218*H218,2)</f>
        <v>0</v>
      </c>
      <c r="K218" s="236" t="s">
        <v>155</v>
      </c>
      <c r="L218" s="241"/>
      <c r="M218" s="242" t="s">
        <v>19</v>
      </c>
      <c r="N218" s="243" t="s">
        <v>40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330</v>
      </c>
      <c r="AT218" s="225" t="s">
        <v>198</v>
      </c>
      <c r="AU218" s="225" t="s">
        <v>78</v>
      </c>
      <c r="AY218" s="19" t="s">
        <v>149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76</v>
      </c>
      <c r="BK218" s="226">
        <f>ROUND(I218*H218,2)</f>
        <v>0</v>
      </c>
      <c r="BL218" s="19" t="s">
        <v>286</v>
      </c>
      <c r="BM218" s="225" t="s">
        <v>2821</v>
      </c>
    </row>
    <row r="219" s="2" customFormat="1">
      <c r="A219" s="40"/>
      <c r="B219" s="41"/>
      <c r="C219" s="42"/>
      <c r="D219" s="227" t="s">
        <v>158</v>
      </c>
      <c r="E219" s="42"/>
      <c r="F219" s="228" t="s">
        <v>2820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158</v>
      </c>
      <c r="AU219" s="19" t="s">
        <v>78</v>
      </c>
    </row>
    <row r="220" s="2" customFormat="1" ht="16.5" customHeight="1">
      <c r="A220" s="40"/>
      <c r="B220" s="41"/>
      <c r="C220" s="214" t="s">
        <v>949</v>
      </c>
      <c r="D220" s="214" t="s">
        <v>151</v>
      </c>
      <c r="E220" s="215" t="s">
        <v>2822</v>
      </c>
      <c r="F220" s="216" t="s">
        <v>2823</v>
      </c>
      <c r="G220" s="217" t="s">
        <v>238</v>
      </c>
      <c r="H220" s="218">
        <v>27</v>
      </c>
      <c r="I220" s="219"/>
      <c r="J220" s="220">
        <f>ROUND(I220*H220,2)</f>
        <v>0</v>
      </c>
      <c r="K220" s="216" t="s">
        <v>155</v>
      </c>
      <c r="L220" s="46"/>
      <c r="M220" s="221" t="s">
        <v>19</v>
      </c>
      <c r="N220" s="222" t="s">
        <v>40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286</v>
      </c>
      <c r="AT220" s="225" t="s">
        <v>151</v>
      </c>
      <c r="AU220" s="225" t="s">
        <v>78</v>
      </c>
      <c r="AY220" s="19" t="s">
        <v>149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76</v>
      </c>
      <c r="BK220" s="226">
        <f>ROUND(I220*H220,2)</f>
        <v>0</v>
      </c>
      <c r="BL220" s="19" t="s">
        <v>286</v>
      </c>
      <c r="BM220" s="225" t="s">
        <v>2824</v>
      </c>
    </row>
    <row r="221" s="2" customFormat="1">
      <c r="A221" s="40"/>
      <c r="B221" s="41"/>
      <c r="C221" s="42"/>
      <c r="D221" s="227" t="s">
        <v>158</v>
      </c>
      <c r="E221" s="42"/>
      <c r="F221" s="228" t="s">
        <v>2823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158</v>
      </c>
      <c r="AU221" s="19" t="s">
        <v>78</v>
      </c>
    </row>
    <row r="222" s="14" customFormat="1">
      <c r="A222" s="14"/>
      <c r="B222" s="259"/>
      <c r="C222" s="260"/>
      <c r="D222" s="227" t="s">
        <v>438</v>
      </c>
      <c r="E222" s="261" t="s">
        <v>19</v>
      </c>
      <c r="F222" s="262" t="s">
        <v>2825</v>
      </c>
      <c r="G222" s="260"/>
      <c r="H222" s="263">
        <v>27</v>
      </c>
      <c r="I222" s="264"/>
      <c r="J222" s="260"/>
      <c r="K222" s="260"/>
      <c r="L222" s="265"/>
      <c r="M222" s="266"/>
      <c r="N222" s="267"/>
      <c r="O222" s="267"/>
      <c r="P222" s="267"/>
      <c r="Q222" s="267"/>
      <c r="R222" s="267"/>
      <c r="S222" s="267"/>
      <c r="T222" s="26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9" t="s">
        <v>438</v>
      </c>
      <c r="AU222" s="269" t="s">
        <v>78</v>
      </c>
      <c r="AV222" s="14" t="s">
        <v>78</v>
      </c>
      <c r="AW222" s="14" t="s">
        <v>31</v>
      </c>
      <c r="AX222" s="14" t="s">
        <v>76</v>
      </c>
      <c r="AY222" s="269" t="s">
        <v>149</v>
      </c>
    </row>
    <row r="223" s="2" customFormat="1" ht="16.5" customHeight="1">
      <c r="A223" s="40"/>
      <c r="B223" s="41"/>
      <c r="C223" s="234" t="s">
        <v>955</v>
      </c>
      <c r="D223" s="234" t="s">
        <v>198</v>
      </c>
      <c r="E223" s="235" t="s">
        <v>2826</v>
      </c>
      <c r="F223" s="236" t="s">
        <v>2827</v>
      </c>
      <c r="G223" s="237" t="s">
        <v>338</v>
      </c>
      <c r="H223" s="238">
        <v>11</v>
      </c>
      <c r="I223" s="239"/>
      <c r="J223" s="240">
        <f>ROUND(I223*H223,2)</f>
        <v>0</v>
      </c>
      <c r="K223" s="236" t="s">
        <v>155</v>
      </c>
      <c r="L223" s="241"/>
      <c r="M223" s="242" t="s">
        <v>19</v>
      </c>
      <c r="N223" s="243" t="s">
        <v>40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330</v>
      </c>
      <c r="AT223" s="225" t="s">
        <v>198</v>
      </c>
      <c r="AU223" s="225" t="s">
        <v>78</v>
      </c>
      <c r="AY223" s="19" t="s">
        <v>149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76</v>
      </c>
      <c r="BK223" s="226">
        <f>ROUND(I223*H223,2)</f>
        <v>0</v>
      </c>
      <c r="BL223" s="19" t="s">
        <v>286</v>
      </c>
      <c r="BM223" s="225" t="s">
        <v>2828</v>
      </c>
    </row>
    <row r="224" s="2" customFormat="1">
      <c r="A224" s="40"/>
      <c r="B224" s="41"/>
      <c r="C224" s="42"/>
      <c r="D224" s="227" t="s">
        <v>158</v>
      </c>
      <c r="E224" s="42"/>
      <c r="F224" s="228" t="s">
        <v>2827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158</v>
      </c>
      <c r="AU224" s="19" t="s">
        <v>78</v>
      </c>
    </row>
    <row r="225" s="2" customFormat="1" ht="16.5" customHeight="1">
      <c r="A225" s="40"/>
      <c r="B225" s="41"/>
      <c r="C225" s="234" t="s">
        <v>963</v>
      </c>
      <c r="D225" s="234" t="s">
        <v>198</v>
      </c>
      <c r="E225" s="235" t="s">
        <v>2829</v>
      </c>
      <c r="F225" s="236" t="s">
        <v>2830</v>
      </c>
      <c r="G225" s="237" t="s">
        <v>338</v>
      </c>
      <c r="H225" s="238">
        <v>7</v>
      </c>
      <c r="I225" s="239"/>
      <c r="J225" s="240">
        <f>ROUND(I225*H225,2)</f>
        <v>0</v>
      </c>
      <c r="K225" s="236" t="s">
        <v>155</v>
      </c>
      <c r="L225" s="241"/>
      <c r="M225" s="242" t="s">
        <v>19</v>
      </c>
      <c r="N225" s="243" t="s">
        <v>40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330</v>
      </c>
      <c r="AT225" s="225" t="s">
        <v>198</v>
      </c>
      <c r="AU225" s="225" t="s">
        <v>78</v>
      </c>
      <c r="AY225" s="19" t="s">
        <v>149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76</v>
      </c>
      <c r="BK225" s="226">
        <f>ROUND(I225*H225,2)</f>
        <v>0</v>
      </c>
      <c r="BL225" s="19" t="s">
        <v>286</v>
      </c>
      <c r="BM225" s="225" t="s">
        <v>2831</v>
      </c>
    </row>
    <row r="226" s="2" customFormat="1">
      <c r="A226" s="40"/>
      <c r="B226" s="41"/>
      <c r="C226" s="42"/>
      <c r="D226" s="227" t="s">
        <v>158</v>
      </c>
      <c r="E226" s="42"/>
      <c r="F226" s="228" t="s">
        <v>2830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158</v>
      </c>
      <c r="AU226" s="19" t="s">
        <v>78</v>
      </c>
    </row>
    <row r="227" s="2" customFormat="1" ht="16.5" customHeight="1">
      <c r="A227" s="40"/>
      <c r="B227" s="41"/>
      <c r="C227" s="234" t="s">
        <v>970</v>
      </c>
      <c r="D227" s="234" t="s">
        <v>198</v>
      </c>
      <c r="E227" s="235" t="s">
        <v>2832</v>
      </c>
      <c r="F227" s="236" t="s">
        <v>2833</v>
      </c>
      <c r="G227" s="237" t="s">
        <v>338</v>
      </c>
      <c r="H227" s="238">
        <v>5</v>
      </c>
      <c r="I227" s="239"/>
      <c r="J227" s="240">
        <f>ROUND(I227*H227,2)</f>
        <v>0</v>
      </c>
      <c r="K227" s="236" t="s">
        <v>155</v>
      </c>
      <c r="L227" s="241"/>
      <c r="M227" s="242" t="s">
        <v>19</v>
      </c>
      <c r="N227" s="243" t="s">
        <v>40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330</v>
      </c>
      <c r="AT227" s="225" t="s">
        <v>198</v>
      </c>
      <c r="AU227" s="225" t="s">
        <v>78</v>
      </c>
      <c r="AY227" s="19" t="s">
        <v>149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76</v>
      </c>
      <c r="BK227" s="226">
        <f>ROUND(I227*H227,2)</f>
        <v>0</v>
      </c>
      <c r="BL227" s="19" t="s">
        <v>286</v>
      </c>
      <c r="BM227" s="225" t="s">
        <v>2834</v>
      </c>
    </row>
    <row r="228" s="2" customFormat="1">
      <c r="A228" s="40"/>
      <c r="B228" s="41"/>
      <c r="C228" s="42"/>
      <c r="D228" s="227" t="s">
        <v>158</v>
      </c>
      <c r="E228" s="42"/>
      <c r="F228" s="228" t="s">
        <v>2833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158</v>
      </c>
      <c r="AU228" s="19" t="s">
        <v>78</v>
      </c>
    </row>
    <row r="229" s="2" customFormat="1" ht="16.5" customHeight="1">
      <c r="A229" s="40"/>
      <c r="B229" s="41"/>
      <c r="C229" s="234" t="s">
        <v>977</v>
      </c>
      <c r="D229" s="234" t="s">
        <v>198</v>
      </c>
      <c r="E229" s="235" t="s">
        <v>2835</v>
      </c>
      <c r="F229" s="236" t="s">
        <v>2836</v>
      </c>
      <c r="G229" s="237" t="s">
        <v>338</v>
      </c>
      <c r="H229" s="238">
        <v>2</v>
      </c>
      <c r="I229" s="239"/>
      <c r="J229" s="240">
        <f>ROUND(I229*H229,2)</f>
        <v>0</v>
      </c>
      <c r="K229" s="236" t="s">
        <v>155</v>
      </c>
      <c r="L229" s="241"/>
      <c r="M229" s="242" t="s">
        <v>19</v>
      </c>
      <c r="N229" s="243" t="s">
        <v>40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330</v>
      </c>
      <c r="AT229" s="225" t="s">
        <v>198</v>
      </c>
      <c r="AU229" s="225" t="s">
        <v>78</v>
      </c>
      <c r="AY229" s="19" t="s">
        <v>149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76</v>
      </c>
      <c r="BK229" s="226">
        <f>ROUND(I229*H229,2)</f>
        <v>0</v>
      </c>
      <c r="BL229" s="19" t="s">
        <v>286</v>
      </c>
      <c r="BM229" s="225" t="s">
        <v>2837</v>
      </c>
    </row>
    <row r="230" s="2" customFormat="1">
      <c r="A230" s="40"/>
      <c r="B230" s="41"/>
      <c r="C230" s="42"/>
      <c r="D230" s="227" t="s">
        <v>158</v>
      </c>
      <c r="E230" s="42"/>
      <c r="F230" s="228" t="s">
        <v>2836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158</v>
      </c>
      <c r="AU230" s="19" t="s">
        <v>78</v>
      </c>
    </row>
    <row r="231" s="2" customFormat="1" ht="16.5" customHeight="1">
      <c r="A231" s="40"/>
      <c r="B231" s="41"/>
      <c r="C231" s="234" t="s">
        <v>475</v>
      </c>
      <c r="D231" s="234" t="s">
        <v>198</v>
      </c>
      <c r="E231" s="235" t="s">
        <v>2838</v>
      </c>
      <c r="F231" s="236" t="s">
        <v>2839</v>
      </c>
      <c r="G231" s="237" t="s">
        <v>338</v>
      </c>
      <c r="H231" s="238">
        <v>2</v>
      </c>
      <c r="I231" s="239"/>
      <c r="J231" s="240">
        <f>ROUND(I231*H231,2)</f>
        <v>0</v>
      </c>
      <c r="K231" s="236" t="s">
        <v>155</v>
      </c>
      <c r="L231" s="241"/>
      <c r="M231" s="242" t="s">
        <v>19</v>
      </c>
      <c r="N231" s="243" t="s">
        <v>40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330</v>
      </c>
      <c r="AT231" s="225" t="s">
        <v>198</v>
      </c>
      <c r="AU231" s="225" t="s">
        <v>78</v>
      </c>
      <c r="AY231" s="19" t="s">
        <v>149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76</v>
      </c>
      <c r="BK231" s="226">
        <f>ROUND(I231*H231,2)</f>
        <v>0</v>
      </c>
      <c r="BL231" s="19" t="s">
        <v>286</v>
      </c>
      <c r="BM231" s="225" t="s">
        <v>2840</v>
      </c>
    </row>
    <row r="232" s="2" customFormat="1">
      <c r="A232" s="40"/>
      <c r="B232" s="41"/>
      <c r="C232" s="42"/>
      <c r="D232" s="227" t="s">
        <v>158</v>
      </c>
      <c r="E232" s="42"/>
      <c r="F232" s="228" t="s">
        <v>2839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158</v>
      </c>
      <c r="AU232" s="19" t="s">
        <v>78</v>
      </c>
    </row>
    <row r="233" s="2" customFormat="1" ht="24.15" customHeight="1">
      <c r="A233" s="40"/>
      <c r="B233" s="41"/>
      <c r="C233" s="214" t="s">
        <v>993</v>
      </c>
      <c r="D233" s="214" t="s">
        <v>151</v>
      </c>
      <c r="E233" s="215" t="s">
        <v>2841</v>
      </c>
      <c r="F233" s="216" t="s">
        <v>2842</v>
      </c>
      <c r="G233" s="217" t="s">
        <v>455</v>
      </c>
      <c r="H233" s="218">
        <v>4.4000000000000004</v>
      </c>
      <c r="I233" s="219"/>
      <c r="J233" s="220">
        <f>ROUND(I233*H233,2)</f>
        <v>0</v>
      </c>
      <c r="K233" s="216" t="s">
        <v>161</v>
      </c>
      <c r="L233" s="46"/>
      <c r="M233" s="221" t="s">
        <v>19</v>
      </c>
      <c r="N233" s="222" t="s">
        <v>40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286</v>
      </c>
      <c r="AT233" s="225" t="s">
        <v>151</v>
      </c>
      <c r="AU233" s="225" t="s">
        <v>78</v>
      </c>
      <c r="AY233" s="19" t="s">
        <v>149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76</v>
      </c>
      <c r="BK233" s="226">
        <f>ROUND(I233*H233,2)</f>
        <v>0</v>
      </c>
      <c r="BL233" s="19" t="s">
        <v>286</v>
      </c>
      <c r="BM233" s="225" t="s">
        <v>2843</v>
      </c>
    </row>
    <row r="234" s="2" customFormat="1">
      <c r="A234" s="40"/>
      <c r="B234" s="41"/>
      <c r="C234" s="42"/>
      <c r="D234" s="227" t="s">
        <v>158</v>
      </c>
      <c r="E234" s="42"/>
      <c r="F234" s="228" t="s">
        <v>2844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158</v>
      </c>
      <c r="AU234" s="19" t="s">
        <v>78</v>
      </c>
    </row>
    <row r="235" s="2" customFormat="1">
      <c r="A235" s="40"/>
      <c r="B235" s="41"/>
      <c r="C235" s="42"/>
      <c r="D235" s="232" t="s">
        <v>164</v>
      </c>
      <c r="E235" s="42"/>
      <c r="F235" s="233" t="s">
        <v>2845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164</v>
      </c>
      <c r="AU235" s="19" t="s">
        <v>78</v>
      </c>
    </row>
    <row r="236" s="14" customFormat="1">
      <c r="A236" s="14"/>
      <c r="B236" s="259"/>
      <c r="C236" s="260"/>
      <c r="D236" s="227" t="s">
        <v>438</v>
      </c>
      <c r="E236" s="261" t="s">
        <v>19</v>
      </c>
      <c r="F236" s="262" t="s">
        <v>2846</v>
      </c>
      <c r="G236" s="260"/>
      <c r="H236" s="263">
        <v>4.4000000000000004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9" t="s">
        <v>438</v>
      </c>
      <c r="AU236" s="269" t="s">
        <v>78</v>
      </c>
      <c r="AV236" s="14" t="s">
        <v>78</v>
      </c>
      <c r="AW236" s="14" t="s">
        <v>31</v>
      </c>
      <c r="AX236" s="14" t="s">
        <v>76</v>
      </c>
      <c r="AY236" s="269" t="s">
        <v>149</v>
      </c>
    </row>
    <row r="237" s="2" customFormat="1" ht="16.5" customHeight="1">
      <c r="A237" s="40"/>
      <c r="B237" s="41"/>
      <c r="C237" s="234" t="s">
        <v>1001</v>
      </c>
      <c r="D237" s="234" t="s">
        <v>198</v>
      </c>
      <c r="E237" s="235" t="s">
        <v>2847</v>
      </c>
      <c r="F237" s="236" t="s">
        <v>2848</v>
      </c>
      <c r="G237" s="237" t="s">
        <v>338</v>
      </c>
      <c r="H237" s="238">
        <v>2</v>
      </c>
      <c r="I237" s="239"/>
      <c r="J237" s="240">
        <f>ROUND(I237*H237,2)</f>
        <v>0</v>
      </c>
      <c r="K237" s="236" t="s">
        <v>155</v>
      </c>
      <c r="L237" s="241"/>
      <c r="M237" s="242" t="s">
        <v>19</v>
      </c>
      <c r="N237" s="243" t="s">
        <v>40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330</v>
      </c>
      <c r="AT237" s="225" t="s">
        <v>198</v>
      </c>
      <c r="AU237" s="225" t="s">
        <v>78</v>
      </c>
      <c r="AY237" s="19" t="s">
        <v>149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76</v>
      </c>
      <c r="BK237" s="226">
        <f>ROUND(I237*H237,2)</f>
        <v>0</v>
      </c>
      <c r="BL237" s="19" t="s">
        <v>286</v>
      </c>
      <c r="BM237" s="225" t="s">
        <v>2849</v>
      </c>
    </row>
    <row r="238" s="2" customFormat="1">
      <c r="A238" s="40"/>
      <c r="B238" s="41"/>
      <c r="C238" s="42"/>
      <c r="D238" s="227" t="s">
        <v>158</v>
      </c>
      <c r="E238" s="42"/>
      <c r="F238" s="228" t="s">
        <v>2848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158</v>
      </c>
      <c r="AU238" s="19" t="s">
        <v>78</v>
      </c>
    </row>
    <row r="239" s="2" customFormat="1" ht="21.75" customHeight="1">
      <c r="A239" s="40"/>
      <c r="B239" s="41"/>
      <c r="C239" s="214" t="s">
        <v>494</v>
      </c>
      <c r="D239" s="214" t="s">
        <v>151</v>
      </c>
      <c r="E239" s="215" t="s">
        <v>2850</v>
      </c>
      <c r="F239" s="216" t="s">
        <v>2851</v>
      </c>
      <c r="G239" s="217" t="s">
        <v>228</v>
      </c>
      <c r="H239" s="218">
        <v>168</v>
      </c>
      <c r="I239" s="219"/>
      <c r="J239" s="220">
        <f>ROUND(I239*H239,2)</f>
        <v>0</v>
      </c>
      <c r="K239" s="216" t="s">
        <v>155</v>
      </c>
      <c r="L239" s="46"/>
      <c r="M239" s="221" t="s">
        <v>19</v>
      </c>
      <c r="N239" s="222" t="s">
        <v>40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286</v>
      </c>
      <c r="AT239" s="225" t="s">
        <v>151</v>
      </c>
      <c r="AU239" s="225" t="s">
        <v>78</v>
      </c>
      <c r="AY239" s="19" t="s">
        <v>149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76</v>
      </c>
      <c r="BK239" s="226">
        <f>ROUND(I239*H239,2)</f>
        <v>0</v>
      </c>
      <c r="BL239" s="19" t="s">
        <v>286</v>
      </c>
      <c r="BM239" s="225" t="s">
        <v>2852</v>
      </c>
    </row>
    <row r="240" s="2" customFormat="1">
      <c r="A240" s="40"/>
      <c r="B240" s="41"/>
      <c r="C240" s="42"/>
      <c r="D240" s="227" t="s">
        <v>158</v>
      </c>
      <c r="E240" s="42"/>
      <c r="F240" s="228" t="s">
        <v>2851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158</v>
      </c>
      <c r="AU240" s="19" t="s">
        <v>78</v>
      </c>
    </row>
    <row r="241" s="2" customFormat="1" ht="16.5" customHeight="1">
      <c r="A241" s="40"/>
      <c r="B241" s="41"/>
      <c r="C241" s="214" t="s">
        <v>1016</v>
      </c>
      <c r="D241" s="214" t="s">
        <v>151</v>
      </c>
      <c r="E241" s="215" t="s">
        <v>2853</v>
      </c>
      <c r="F241" s="216" t="s">
        <v>2854</v>
      </c>
      <c r="G241" s="217" t="s">
        <v>338</v>
      </c>
      <c r="H241" s="218">
        <v>135</v>
      </c>
      <c r="I241" s="219"/>
      <c r="J241" s="220">
        <f>ROUND(I241*H241,2)</f>
        <v>0</v>
      </c>
      <c r="K241" s="216" t="s">
        <v>155</v>
      </c>
      <c r="L241" s="46"/>
      <c r="M241" s="221" t="s">
        <v>19</v>
      </c>
      <c r="N241" s="222" t="s">
        <v>40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286</v>
      </c>
      <c r="AT241" s="225" t="s">
        <v>151</v>
      </c>
      <c r="AU241" s="225" t="s">
        <v>78</v>
      </c>
      <c r="AY241" s="19" t="s">
        <v>149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76</v>
      </c>
      <c r="BK241" s="226">
        <f>ROUND(I241*H241,2)</f>
        <v>0</v>
      </c>
      <c r="BL241" s="19" t="s">
        <v>286</v>
      </c>
      <c r="BM241" s="225" t="s">
        <v>2855</v>
      </c>
    </row>
    <row r="242" s="2" customFormat="1">
      <c r="A242" s="40"/>
      <c r="B242" s="41"/>
      <c r="C242" s="42"/>
      <c r="D242" s="227" t="s">
        <v>158</v>
      </c>
      <c r="E242" s="42"/>
      <c r="F242" s="228" t="s">
        <v>2854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158</v>
      </c>
      <c r="AU242" s="19" t="s">
        <v>78</v>
      </c>
    </row>
    <row r="243" s="2" customFormat="1" ht="16.5" customHeight="1">
      <c r="A243" s="40"/>
      <c r="B243" s="41"/>
      <c r="C243" s="214" t="s">
        <v>693</v>
      </c>
      <c r="D243" s="214" t="s">
        <v>151</v>
      </c>
      <c r="E243" s="215" t="s">
        <v>2856</v>
      </c>
      <c r="F243" s="216" t="s">
        <v>2857</v>
      </c>
      <c r="G243" s="217" t="s">
        <v>417</v>
      </c>
      <c r="H243" s="244"/>
      <c r="I243" s="219"/>
      <c r="J243" s="220">
        <f>ROUND(I243*H243,2)</f>
        <v>0</v>
      </c>
      <c r="K243" s="216" t="s">
        <v>155</v>
      </c>
      <c r="L243" s="46"/>
      <c r="M243" s="221" t="s">
        <v>19</v>
      </c>
      <c r="N243" s="222" t="s">
        <v>40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286</v>
      </c>
      <c r="AT243" s="225" t="s">
        <v>151</v>
      </c>
      <c r="AU243" s="225" t="s">
        <v>78</v>
      </c>
      <c r="AY243" s="19" t="s">
        <v>149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76</v>
      </c>
      <c r="BK243" s="226">
        <f>ROUND(I243*H243,2)</f>
        <v>0</v>
      </c>
      <c r="BL243" s="19" t="s">
        <v>286</v>
      </c>
      <c r="BM243" s="225" t="s">
        <v>2858</v>
      </c>
    </row>
    <row r="244" s="2" customFormat="1">
      <c r="A244" s="40"/>
      <c r="B244" s="41"/>
      <c r="C244" s="42"/>
      <c r="D244" s="227" t="s">
        <v>158</v>
      </c>
      <c r="E244" s="42"/>
      <c r="F244" s="228" t="s">
        <v>2857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158</v>
      </c>
      <c r="AU244" s="19" t="s">
        <v>78</v>
      </c>
    </row>
    <row r="245" s="2" customFormat="1" ht="16.5" customHeight="1">
      <c r="A245" s="40"/>
      <c r="B245" s="41"/>
      <c r="C245" s="234" t="s">
        <v>738</v>
      </c>
      <c r="D245" s="234" t="s">
        <v>198</v>
      </c>
      <c r="E245" s="235" t="s">
        <v>2859</v>
      </c>
      <c r="F245" s="236" t="s">
        <v>2860</v>
      </c>
      <c r="G245" s="237" t="s">
        <v>417</v>
      </c>
      <c r="H245" s="295"/>
      <c r="I245" s="239"/>
      <c r="J245" s="240">
        <f>ROUND(I245*H245,2)</f>
        <v>0</v>
      </c>
      <c r="K245" s="236" t="s">
        <v>155</v>
      </c>
      <c r="L245" s="241"/>
      <c r="M245" s="242" t="s">
        <v>19</v>
      </c>
      <c r="N245" s="243" t="s">
        <v>40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330</v>
      </c>
      <c r="AT245" s="225" t="s">
        <v>198</v>
      </c>
      <c r="AU245" s="225" t="s">
        <v>78</v>
      </c>
      <c r="AY245" s="19" t="s">
        <v>149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76</v>
      </c>
      <c r="BK245" s="226">
        <f>ROUND(I245*H245,2)</f>
        <v>0</v>
      </c>
      <c r="BL245" s="19" t="s">
        <v>286</v>
      </c>
      <c r="BM245" s="225" t="s">
        <v>2861</v>
      </c>
    </row>
    <row r="246" s="2" customFormat="1">
      <c r="A246" s="40"/>
      <c r="B246" s="41"/>
      <c r="C246" s="42"/>
      <c r="D246" s="227" t="s">
        <v>158</v>
      </c>
      <c r="E246" s="42"/>
      <c r="F246" s="228" t="s">
        <v>2860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158</v>
      </c>
      <c r="AU246" s="19" t="s">
        <v>78</v>
      </c>
    </row>
    <row r="247" s="2" customFormat="1" ht="16.5" customHeight="1">
      <c r="A247" s="40"/>
      <c r="B247" s="41"/>
      <c r="C247" s="234" t="s">
        <v>775</v>
      </c>
      <c r="D247" s="234" t="s">
        <v>198</v>
      </c>
      <c r="E247" s="235" t="s">
        <v>2862</v>
      </c>
      <c r="F247" s="236" t="s">
        <v>2863</v>
      </c>
      <c r="G247" s="237" t="s">
        <v>417</v>
      </c>
      <c r="H247" s="295"/>
      <c r="I247" s="239"/>
      <c r="J247" s="240">
        <f>ROUND(I247*H247,2)</f>
        <v>0</v>
      </c>
      <c r="K247" s="236" t="s">
        <v>155</v>
      </c>
      <c r="L247" s="241"/>
      <c r="M247" s="242" t="s">
        <v>19</v>
      </c>
      <c r="N247" s="243" t="s">
        <v>40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330</v>
      </c>
      <c r="AT247" s="225" t="s">
        <v>198</v>
      </c>
      <c r="AU247" s="225" t="s">
        <v>78</v>
      </c>
      <c r="AY247" s="19" t="s">
        <v>149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76</v>
      </c>
      <c r="BK247" s="226">
        <f>ROUND(I247*H247,2)</f>
        <v>0</v>
      </c>
      <c r="BL247" s="19" t="s">
        <v>286</v>
      </c>
      <c r="BM247" s="225" t="s">
        <v>2864</v>
      </c>
    </row>
    <row r="248" s="2" customFormat="1">
      <c r="A248" s="40"/>
      <c r="B248" s="41"/>
      <c r="C248" s="42"/>
      <c r="D248" s="227" t="s">
        <v>158</v>
      </c>
      <c r="E248" s="42"/>
      <c r="F248" s="228" t="s">
        <v>2863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158</v>
      </c>
      <c r="AU248" s="19" t="s">
        <v>78</v>
      </c>
    </row>
    <row r="249" s="2" customFormat="1" ht="16.5" customHeight="1">
      <c r="A249" s="40"/>
      <c r="B249" s="41"/>
      <c r="C249" s="234" t="s">
        <v>796</v>
      </c>
      <c r="D249" s="234" t="s">
        <v>198</v>
      </c>
      <c r="E249" s="235" t="s">
        <v>2865</v>
      </c>
      <c r="F249" s="236" t="s">
        <v>2866</v>
      </c>
      <c r="G249" s="237" t="s">
        <v>417</v>
      </c>
      <c r="H249" s="295"/>
      <c r="I249" s="239"/>
      <c r="J249" s="240">
        <f>ROUND(I249*H249,2)</f>
        <v>0</v>
      </c>
      <c r="K249" s="236" t="s">
        <v>155</v>
      </c>
      <c r="L249" s="241"/>
      <c r="M249" s="242" t="s">
        <v>19</v>
      </c>
      <c r="N249" s="243" t="s">
        <v>40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330</v>
      </c>
      <c r="AT249" s="225" t="s">
        <v>198</v>
      </c>
      <c r="AU249" s="225" t="s">
        <v>78</v>
      </c>
      <c r="AY249" s="19" t="s">
        <v>149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76</v>
      </c>
      <c r="BK249" s="226">
        <f>ROUND(I249*H249,2)</f>
        <v>0</v>
      </c>
      <c r="BL249" s="19" t="s">
        <v>286</v>
      </c>
      <c r="BM249" s="225" t="s">
        <v>2867</v>
      </c>
    </row>
    <row r="250" s="2" customFormat="1">
      <c r="A250" s="40"/>
      <c r="B250" s="41"/>
      <c r="C250" s="42"/>
      <c r="D250" s="227" t="s">
        <v>158</v>
      </c>
      <c r="E250" s="42"/>
      <c r="F250" s="228" t="s">
        <v>2866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158</v>
      </c>
      <c r="AU250" s="19" t="s">
        <v>78</v>
      </c>
    </row>
    <row r="251" s="2" customFormat="1" ht="16.5" customHeight="1">
      <c r="A251" s="40"/>
      <c r="B251" s="41"/>
      <c r="C251" s="214" t="s">
        <v>1058</v>
      </c>
      <c r="D251" s="214" t="s">
        <v>151</v>
      </c>
      <c r="E251" s="215" t="s">
        <v>2868</v>
      </c>
      <c r="F251" s="216" t="s">
        <v>2869</v>
      </c>
      <c r="G251" s="217" t="s">
        <v>543</v>
      </c>
      <c r="H251" s="218">
        <v>1</v>
      </c>
      <c r="I251" s="219"/>
      <c r="J251" s="220">
        <f>ROUND(I251*H251,2)</f>
        <v>0</v>
      </c>
      <c r="K251" s="216" t="s">
        <v>155</v>
      </c>
      <c r="L251" s="46"/>
      <c r="M251" s="221" t="s">
        <v>19</v>
      </c>
      <c r="N251" s="222" t="s">
        <v>40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1.25</v>
      </c>
      <c r="T251" s="224">
        <f>S251*H251</f>
        <v>1.25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286</v>
      </c>
      <c r="AT251" s="225" t="s">
        <v>151</v>
      </c>
      <c r="AU251" s="225" t="s">
        <v>78</v>
      </c>
      <c r="AY251" s="19" t="s">
        <v>149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76</v>
      </c>
      <c r="BK251" s="226">
        <f>ROUND(I251*H251,2)</f>
        <v>0</v>
      </c>
      <c r="BL251" s="19" t="s">
        <v>286</v>
      </c>
      <c r="BM251" s="225" t="s">
        <v>2870</v>
      </c>
    </row>
    <row r="252" s="2" customFormat="1">
      <c r="A252" s="40"/>
      <c r="B252" s="41"/>
      <c r="C252" s="42"/>
      <c r="D252" s="227" t="s">
        <v>158</v>
      </c>
      <c r="E252" s="42"/>
      <c r="F252" s="228" t="s">
        <v>2869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158</v>
      </c>
      <c r="AU252" s="19" t="s">
        <v>78</v>
      </c>
    </row>
    <row r="253" s="12" customFormat="1" ht="22.8" customHeight="1">
      <c r="A253" s="12"/>
      <c r="B253" s="198"/>
      <c r="C253" s="199"/>
      <c r="D253" s="200" t="s">
        <v>68</v>
      </c>
      <c r="E253" s="212" t="s">
        <v>2871</v>
      </c>
      <c r="F253" s="212" t="s">
        <v>2872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SUM(P254:P336)</f>
        <v>0</v>
      </c>
      <c r="Q253" s="206"/>
      <c r="R253" s="207">
        <f>SUM(R254:R336)</f>
        <v>0</v>
      </c>
      <c r="S253" s="206"/>
      <c r="T253" s="208">
        <f>SUM(T254:T336)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78</v>
      </c>
      <c r="AT253" s="210" t="s">
        <v>68</v>
      </c>
      <c r="AU253" s="210" t="s">
        <v>76</v>
      </c>
      <c r="AY253" s="209" t="s">
        <v>149</v>
      </c>
      <c r="BK253" s="211">
        <f>SUM(BK254:BK336)</f>
        <v>0</v>
      </c>
    </row>
    <row r="254" s="2" customFormat="1" ht="24.15" customHeight="1">
      <c r="A254" s="40"/>
      <c r="B254" s="41"/>
      <c r="C254" s="214" t="s">
        <v>1065</v>
      </c>
      <c r="D254" s="214" t="s">
        <v>151</v>
      </c>
      <c r="E254" s="215" t="s">
        <v>2873</v>
      </c>
      <c r="F254" s="216" t="s">
        <v>2874</v>
      </c>
      <c r="G254" s="217" t="s">
        <v>238</v>
      </c>
      <c r="H254" s="218">
        <v>267</v>
      </c>
      <c r="I254" s="219"/>
      <c r="J254" s="220">
        <f>ROUND(I254*H254,2)</f>
        <v>0</v>
      </c>
      <c r="K254" s="216" t="s">
        <v>161</v>
      </c>
      <c r="L254" s="46"/>
      <c r="M254" s="221" t="s">
        <v>19</v>
      </c>
      <c r="N254" s="222" t="s">
        <v>40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286</v>
      </c>
      <c r="AT254" s="225" t="s">
        <v>151</v>
      </c>
      <c r="AU254" s="225" t="s">
        <v>78</v>
      </c>
      <c r="AY254" s="19" t="s">
        <v>149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76</v>
      </c>
      <c r="BK254" s="226">
        <f>ROUND(I254*H254,2)</f>
        <v>0</v>
      </c>
      <c r="BL254" s="19" t="s">
        <v>286</v>
      </c>
      <c r="BM254" s="225" t="s">
        <v>2875</v>
      </c>
    </row>
    <row r="255" s="2" customFormat="1">
      <c r="A255" s="40"/>
      <c r="B255" s="41"/>
      <c r="C255" s="42"/>
      <c r="D255" s="227" t="s">
        <v>158</v>
      </c>
      <c r="E255" s="42"/>
      <c r="F255" s="228" t="s">
        <v>2876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158</v>
      </c>
      <c r="AU255" s="19" t="s">
        <v>78</v>
      </c>
    </row>
    <row r="256" s="2" customFormat="1">
      <c r="A256" s="40"/>
      <c r="B256" s="41"/>
      <c r="C256" s="42"/>
      <c r="D256" s="232" t="s">
        <v>164</v>
      </c>
      <c r="E256" s="42"/>
      <c r="F256" s="233" t="s">
        <v>2877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164</v>
      </c>
      <c r="AU256" s="19" t="s">
        <v>78</v>
      </c>
    </row>
    <row r="257" s="14" customFormat="1">
      <c r="A257" s="14"/>
      <c r="B257" s="259"/>
      <c r="C257" s="260"/>
      <c r="D257" s="227" t="s">
        <v>438</v>
      </c>
      <c r="E257" s="261" t="s">
        <v>19</v>
      </c>
      <c r="F257" s="262" t="s">
        <v>2878</v>
      </c>
      <c r="G257" s="260"/>
      <c r="H257" s="263">
        <v>267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9" t="s">
        <v>438</v>
      </c>
      <c r="AU257" s="269" t="s">
        <v>78</v>
      </c>
      <c r="AV257" s="14" t="s">
        <v>78</v>
      </c>
      <c r="AW257" s="14" t="s">
        <v>31</v>
      </c>
      <c r="AX257" s="14" t="s">
        <v>76</v>
      </c>
      <c r="AY257" s="269" t="s">
        <v>149</v>
      </c>
    </row>
    <row r="258" s="2" customFormat="1" ht="24.15" customHeight="1">
      <c r="A258" s="40"/>
      <c r="B258" s="41"/>
      <c r="C258" s="214" t="s">
        <v>1071</v>
      </c>
      <c r="D258" s="214" t="s">
        <v>151</v>
      </c>
      <c r="E258" s="215" t="s">
        <v>2879</v>
      </c>
      <c r="F258" s="216" t="s">
        <v>2880</v>
      </c>
      <c r="G258" s="217" t="s">
        <v>238</v>
      </c>
      <c r="H258" s="218">
        <v>3</v>
      </c>
      <c r="I258" s="219"/>
      <c r="J258" s="220">
        <f>ROUND(I258*H258,2)</f>
        <v>0</v>
      </c>
      <c r="K258" s="216" t="s">
        <v>161</v>
      </c>
      <c r="L258" s="46"/>
      <c r="M258" s="221" t="s">
        <v>19</v>
      </c>
      <c r="N258" s="222" t="s">
        <v>40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286</v>
      </c>
      <c r="AT258" s="225" t="s">
        <v>151</v>
      </c>
      <c r="AU258" s="225" t="s">
        <v>78</v>
      </c>
      <c r="AY258" s="19" t="s">
        <v>149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76</v>
      </c>
      <c r="BK258" s="226">
        <f>ROUND(I258*H258,2)</f>
        <v>0</v>
      </c>
      <c r="BL258" s="19" t="s">
        <v>286</v>
      </c>
      <c r="BM258" s="225" t="s">
        <v>2881</v>
      </c>
    </row>
    <row r="259" s="2" customFormat="1">
      <c r="A259" s="40"/>
      <c r="B259" s="41"/>
      <c r="C259" s="42"/>
      <c r="D259" s="227" t="s">
        <v>158</v>
      </c>
      <c r="E259" s="42"/>
      <c r="F259" s="228" t="s">
        <v>2882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158</v>
      </c>
      <c r="AU259" s="19" t="s">
        <v>78</v>
      </c>
    </row>
    <row r="260" s="2" customFormat="1">
      <c r="A260" s="40"/>
      <c r="B260" s="41"/>
      <c r="C260" s="42"/>
      <c r="D260" s="232" t="s">
        <v>164</v>
      </c>
      <c r="E260" s="42"/>
      <c r="F260" s="233" t="s">
        <v>2883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164</v>
      </c>
      <c r="AU260" s="19" t="s">
        <v>78</v>
      </c>
    </row>
    <row r="261" s="14" customFormat="1">
      <c r="A261" s="14"/>
      <c r="B261" s="259"/>
      <c r="C261" s="260"/>
      <c r="D261" s="227" t="s">
        <v>438</v>
      </c>
      <c r="E261" s="261" t="s">
        <v>19</v>
      </c>
      <c r="F261" s="262" t="s">
        <v>166</v>
      </c>
      <c r="G261" s="260"/>
      <c r="H261" s="263">
        <v>3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9" t="s">
        <v>438</v>
      </c>
      <c r="AU261" s="269" t="s">
        <v>78</v>
      </c>
      <c r="AV261" s="14" t="s">
        <v>78</v>
      </c>
      <c r="AW261" s="14" t="s">
        <v>31</v>
      </c>
      <c r="AX261" s="14" t="s">
        <v>76</v>
      </c>
      <c r="AY261" s="269" t="s">
        <v>149</v>
      </c>
    </row>
    <row r="262" s="2" customFormat="1" ht="24.15" customHeight="1">
      <c r="A262" s="40"/>
      <c r="B262" s="41"/>
      <c r="C262" s="214" t="s">
        <v>1077</v>
      </c>
      <c r="D262" s="214" t="s">
        <v>151</v>
      </c>
      <c r="E262" s="215" t="s">
        <v>2884</v>
      </c>
      <c r="F262" s="216" t="s">
        <v>2885</v>
      </c>
      <c r="G262" s="217" t="s">
        <v>238</v>
      </c>
      <c r="H262" s="218">
        <v>85</v>
      </c>
      <c r="I262" s="219"/>
      <c r="J262" s="220">
        <f>ROUND(I262*H262,2)</f>
        <v>0</v>
      </c>
      <c r="K262" s="216" t="s">
        <v>161</v>
      </c>
      <c r="L262" s="46"/>
      <c r="M262" s="221" t="s">
        <v>19</v>
      </c>
      <c r="N262" s="222" t="s">
        <v>40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286</v>
      </c>
      <c r="AT262" s="225" t="s">
        <v>151</v>
      </c>
      <c r="AU262" s="225" t="s">
        <v>78</v>
      </c>
      <c r="AY262" s="19" t="s">
        <v>149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76</v>
      </c>
      <c r="BK262" s="226">
        <f>ROUND(I262*H262,2)</f>
        <v>0</v>
      </c>
      <c r="BL262" s="19" t="s">
        <v>286</v>
      </c>
      <c r="BM262" s="225" t="s">
        <v>2886</v>
      </c>
    </row>
    <row r="263" s="2" customFormat="1">
      <c r="A263" s="40"/>
      <c r="B263" s="41"/>
      <c r="C263" s="42"/>
      <c r="D263" s="227" t="s">
        <v>158</v>
      </c>
      <c r="E263" s="42"/>
      <c r="F263" s="228" t="s">
        <v>2887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158</v>
      </c>
      <c r="AU263" s="19" t="s">
        <v>78</v>
      </c>
    </row>
    <row r="264" s="2" customFormat="1">
      <c r="A264" s="40"/>
      <c r="B264" s="41"/>
      <c r="C264" s="42"/>
      <c r="D264" s="232" t="s">
        <v>164</v>
      </c>
      <c r="E264" s="42"/>
      <c r="F264" s="233" t="s">
        <v>2888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164</v>
      </c>
      <c r="AU264" s="19" t="s">
        <v>78</v>
      </c>
    </row>
    <row r="265" s="14" customFormat="1">
      <c r="A265" s="14"/>
      <c r="B265" s="259"/>
      <c r="C265" s="260"/>
      <c r="D265" s="227" t="s">
        <v>438</v>
      </c>
      <c r="E265" s="261" t="s">
        <v>19</v>
      </c>
      <c r="F265" s="262" t="s">
        <v>2889</v>
      </c>
      <c r="G265" s="260"/>
      <c r="H265" s="263">
        <v>85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9" t="s">
        <v>438</v>
      </c>
      <c r="AU265" s="269" t="s">
        <v>78</v>
      </c>
      <c r="AV265" s="14" t="s">
        <v>78</v>
      </c>
      <c r="AW265" s="14" t="s">
        <v>31</v>
      </c>
      <c r="AX265" s="14" t="s">
        <v>76</v>
      </c>
      <c r="AY265" s="269" t="s">
        <v>149</v>
      </c>
    </row>
    <row r="266" s="2" customFormat="1" ht="24.15" customHeight="1">
      <c r="A266" s="40"/>
      <c r="B266" s="41"/>
      <c r="C266" s="214" t="s">
        <v>1084</v>
      </c>
      <c r="D266" s="214" t="s">
        <v>151</v>
      </c>
      <c r="E266" s="215" t="s">
        <v>2890</v>
      </c>
      <c r="F266" s="216" t="s">
        <v>2891</v>
      </c>
      <c r="G266" s="217" t="s">
        <v>238</v>
      </c>
      <c r="H266" s="218">
        <v>57</v>
      </c>
      <c r="I266" s="219"/>
      <c r="J266" s="220">
        <f>ROUND(I266*H266,2)</f>
        <v>0</v>
      </c>
      <c r="K266" s="216" t="s">
        <v>161</v>
      </c>
      <c r="L266" s="46"/>
      <c r="M266" s="221" t="s">
        <v>19</v>
      </c>
      <c r="N266" s="222" t="s">
        <v>40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286</v>
      </c>
      <c r="AT266" s="225" t="s">
        <v>151</v>
      </c>
      <c r="AU266" s="225" t="s">
        <v>78</v>
      </c>
      <c r="AY266" s="19" t="s">
        <v>149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76</v>
      </c>
      <c r="BK266" s="226">
        <f>ROUND(I266*H266,2)</f>
        <v>0</v>
      </c>
      <c r="BL266" s="19" t="s">
        <v>286</v>
      </c>
      <c r="BM266" s="225" t="s">
        <v>2892</v>
      </c>
    </row>
    <row r="267" s="2" customFormat="1">
      <c r="A267" s="40"/>
      <c r="B267" s="41"/>
      <c r="C267" s="42"/>
      <c r="D267" s="227" t="s">
        <v>158</v>
      </c>
      <c r="E267" s="42"/>
      <c r="F267" s="228" t="s">
        <v>2893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158</v>
      </c>
      <c r="AU267" s="19" t="s">
        <v>78</v>
      </c>
    </row>
    <row r="268" s="2" customFormat="1">
      <c r="A268" s="40"/>
      <c r="B268" s="41"/>
      <c r="C268" s="42"/>
      <c r="D268" s="232" t="s">
        <v>164</v>
      </c>
      <c r="E268" s="42"/>
      <c r="F268" s="233" t="s">
        <v>2894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164</v>
      </c>
      <c r="AU268" s="19" t="s">
        <v>78</v>
      </c>
    </row>
    <row r="269" s="14" customFormat="1">
      <c r="A269" s="14"/>
      <c r="B269" s="259"/>
      <c r="C269" s="260"/>
      <c r="D269" s="227" t="s">
        <v>438</v>
      </c>
      <c r="E269" s="261" t="s">
        <v>19</v>
      </c>
      <c r="F269" s="262" t="s">
        <v>2895</v>
      </c>
      <c r="G269" s="260"/>
      <c r="H269" s="263">
        <v>57</v>
      </c>
      <c r="I269" s="264"/>
      <c r="J269" s="260"/>
      <c r="K269" s="260"/>
      <c r="L269" s="265"/>
      <c r="M269" s="266"/>
      <c r="N269" s="267"/>
      <c r="O269" s="267"/>
      <c r="P269" s="267"/>
      <c r="Q269" s="267"/>
      <c r="R269" s="267"/>
      <c r="S269" s="267"/>
      <c r="T269" s="26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9" t="s">
        <v>438</v>
      </c>
      <c r="AU269" s="269" t="s">
        <v>78</v>
      </c>
      <c r="AV269" s="14" t="s">
        <v>78</v>
      </c>
      <c r="AW269" s="14" t="s">
        <v>31</v>
      </c>
      <c r="AX269" s="14" t="s">
        <v>76</v>
      </c>
      <c r="AY269" s="269" t="s">
        <v>149</v>
      </c>
    </row>
    <row r="270" s="2" customFormat="1" ht="24.15" customHeight="1">
      <c r="A270" s="40"/>
      <c r="B270" s="41"/>
      <c r="C270" s="214" t="s">
        <v>1091</v>
      </c>
      <c r="D270" s="214" t="s">
        <v>151</v>
      </c>
      <c r="E270" s="215" t="s">
        <v>2896</v>
      </c>
      <c r="F270" s="216" t="s">
        <v>2897</v>
      </c>
      <c r="G270" s="217" t="s">
        <v>238</v>
      </c>
      <c r="H270" s="218">
        <v>15</v>
      </c>
      <c r="I270" s="219"/>
      <c r="J270" s="220">
        <f>ROUND(I270*H270,2)</f>
        <v>0</v>
      </c>
      <c r="K270" s="216" t="s">
        <v>161</v>
      </c>
      <c r="L270" s="46"/>
      <c r="M270" s="221" t="s">
        <v>19</v>
      </c>
      <c r="N270" s="222" t="s">
        <v>40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286</v>
      </c>
      <c r="AT270" s="225" t="s">
        <v>151</v>
      </c>
      <c r="AU270" s="225" t="s">
        <v>78</v>
      </c>
      <c r="AY270" s="19" t="s">
        <v>149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76</v>
      </c>
      <c r="BK270" s="226">
        <f>ROUND(I270*H270,2)</f>
        <v>0</v>
      </c>
      <c r="BL270" s="19" t="s">
        <v>286</v>
      </c>
      <c r="BM270" s="225" t="s">
        <v>2898</v>
      </c>
    </row>
    <row r="271" s="2" customFormat="1">
      <c r="A271" s="40"/>
      <c r="B271" s="41"/>
      <c r="C271" s="42"/>
      <c r="D271" s="227" t="s">
        <v>158</v>
      </c>
      <c r="E271" s="42"/>
      <c r="F271" s="228" t="s">
        <v>2899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158</v>
      </c>
      <c r="AU271" s="19" t="s">
        <v>78</v>
      </c>
    </row>
    <row r="272" s="2" customFormat="1">
      <c r="A272" s="40"/>
      <c r="B272" s="41"/>
      <c r="C272" s="42"/>
      <c r="D272" s="232" t="s">
        <v>164</v>
      </c>
      <c r="E272" s="42"/>
      <c r="F272" s="233" t="s">
        <v>2900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164</v>
      </c>
      <c r="AU272" s="19" t="s">
        <v>78</v>
      </c>
    </row>
    <row r="273" s="14" customFormat="1">
      <c r="A273" s="14"/>
      <c r="B273" s="259"/>
      <c r="C273" s="260"/>
      <c r="D273" s="227" t="s">
        <v>438</v>
      </c>
      <c r="E273" s="261" t="s">
        <v>19</v>
      </c>
      <c r="F273" s="262" t="s">
        <v>2901</v>
      </c>
      <c r="G273" s="260"/>
      <c r="H273" s="263">
        <v>15</v>
      </c>
      <c r="I273" s="264"/>
      <c r="J273" s="260"/>
      <c r="K273" s="260"/>
      <c r="L273" s="265"/>
      <c r="M273" s="266"/>
      <c r="N273" s="267"/>
      <c r="O273" s="267"/>
      <c r="P273" s="267"/>
      <c r="Q273" s="267"/>
      <c r="R273" s="267"/>
      <c r="S273" s="267"/>
      <c r="T273" s="26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9" t="s">
        <v>438</v>
      </c>
      <c r="AU273" s="269" t="s">
        <v>78</v>
      </c>
      <c r="AV273" s="14" t="s">
        <v>78</v>
      </c>
      <c r="AW273" s="14" t="s">
        <v>31</v>
      </c>
      <c r="AX273" s="14" t="s">
        <v>76</v>
      </c>
      <c r="AY273" s="269" t="s">
        <v>149</v>
      </c>
    </row>
    <row r="274" s="2" customFormat="1" ht="24.15" customHeight="1">
      <c r="A274" s="40"/>
      <c r="B274" s="41"/>
      <c r="C274" s="214" t="s">
        <v>1099</v>
      </c>
      <c r="D274" s="214" t="s">
        <v>151</v>
      </c>
      <c r="E274" s="215" t="s">
        <v>2902</v>
      </c>
      <c r="F274" s="216" t="s">
        <v>2903</v>
      </c>
      <c r="G274" s="217" t="s">
        <v>238</v>
      </c>
      <c r="H274" s="218">
        <v>2</v>
      </c>
      <c r="I274" s="219"/>
      <c r="J274" s="220">
        <f>ROUND(I274*H274,2)</f>
        <v>0</v>
      </c>
      <c r="K274" s="216" t="s">
        <v>161</v>
      </c>
      <c r="L274" s="46"/>
      <c r="M274" s="221" t="s">
        <v>19</v>
      </c>
      <c r="N274" s="222" t="s">
        <v>40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286</v>
      </c>
      <c r="AT274" s="225" t="s">
        <v>151</v>
      </c>
      <c r="AU274" s="225" t="s">
        <v>78</v>
      </c>
      <c r="AY274" s="19" t="s">
        <v>149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76</v>
      </c>
      <c r="BK274" s="226">
        <f>ROUND(I274*H274,2)</f>
        <v>0</v>
      </c>
      <c r="BL274" s="19" t="s">
        <v>286</v>
      </c>
      <c r="BM274" s="225" t="s">
        <v>2904</v>
      </c>
    </row>
    <row r="275" s="2" customFormat="1">
      <c r="A275" s="40"/>
      <c r="B275" s="41"/>
      <c r="C275" s="42"/>
      <c r="D275" s="227" t="s">
        <v>158</v>
      </c>
      <c r="E275" s="42"/>
      <c r="F275" s="228" t="s">
        <v>2905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158</v>
      </c>
      <c r="AU275" s="19" t="s">
        <v>78</v>
      </c>
    </row>
    <row r="276" s="2" customFormat="1">
      <c r="A276" s="40"/>
      <c r="B276" s="41"/>
      <c r="C276" s="42"/>
      <c r="D276" s="232" t="s">
        <v>164</v>
      </c>
      <c r="E276" s="42"/>
      <c r="F276" s="233" t="s">
        <v>2906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164</v>
      </c>
      <c r="AU276" s="19" t="s">
        <v>78</v>
      </c>
    </row>
    <row r="277" s="2" customFormat="1" ht="24.15" customHeight="1">
      <c r="A277" s="40"/>
      <c r="B277" s="41"/>
      <c r="C277" s="234" t="s">
        <v>1105</v>
      </c>
      <c r="D277" s="234" t="s">
        <v>198</v>
      </c>
      <c r="E277" s="235" t="s">
        <v>2907</v>
      </c>
      <c r="F277" s="236" t="s">
        <v>2908</v>
      </c>
      <c r="G277" s="237" t="s">
        <v>338</v>
      </c>
      <c r="H277" s="238">
        <v>1</v>
      </c>
      <c r="I277" s="239"/>
      <c r="J277" s="240">
        <f>ROUND(I277*H277,2)</f>
        <v>0</v>
      </c>
      <c r="K277" s="236" t="s">
        <v>155</v>
      </c>
      <c r="L277" s="241"/>
      <c r="M277" s="242" t="s">
        <v>19</v>
      </c>
      <c r="N277" s="243" t="s">
        <v>40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330</v>
      </c>
      <c r="AT277" s="225" t="s">
        <v>198</v>
      </c>
      <c r="AU277" s="225" t="s">
        <v>78</v>
      </c>
      <c r="AY277" s="19" t="s">
        <v>149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76</v>
      </c>
      <c r="BK277" s="226">
        <f>ROUND(I277*H277,2)</f>
        <v>0</v>
      </c>
      <c r="BL277" s="19" t="s">
        <v>286</v>
      </c>
      <c r="BM277" s="225" t="s">
        <v>2909</v>
      </c>
    </row>
    <row r="278" s="2" customFormat="1">
      <c r="A278" s="40"/>
      <c r="B278" s="41"/>
      <c r="C278" s="42"/>
      <c r="D278" s="227" t="s">
        <v>158</v>
      </c>
      <c r="E278" s="42"/>
      <c r="F278" s="228" t="s">
        <v>2908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158</v>
      </c>
      <c r="AU278" s="19" t="s">
        <v>78</v>
      </c>
    </row>
    <row r="279" s="2" customFormat="1" ht="24.15" customHeight="1">
      <c r="A279" s="40"/>
      <c r="B279" s="41"/>
      <c r="C279" s="234" t="s">
        <v>1110</v>
      </c>
      <c r="D279" s="234" t="s">
        <v>198</v>
      </c>
      <c r="E279" s="235" t="s">
        <v>2910</v>
      </c>
      <c r="F279" s="236" t="s">
        <v>2911</v>
      </c>
      <c r="G279" s="237" t="s">
        <v>338</v>
      </c>
      <c r="H279" s="238">
        <v>1</v>
      </c>
      <c r="I279" s="239"/>
      <c r="J279" s="240">
        <f>ROUND(I279*H279,2)</f>
        <v>0</v>
      </c>
      <c r="K279" s="236" t="s">
        <v>155</v>
      </c>
      <c r="L279" s="241"/>
      <c r="M279" s="242" t="s">
        <v>19</v>
      </c>
      <c r="N279" s="243" t="s">
        <v>40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330</v>
      </c>
      <c r="AT279" s="225" t="s">
        <v>198</v>
      </c>
      <c r="AU279" s="225" t="s">
        <v>78</v>
      </c>
      <c r="AY279" s="19" t="s">
        <v>149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76</v>
      </c>
      <c r="BK279" s="226">
        <f>ROUND(I279*H279,2)</f>
        <v>0</v>
      </c>
      <c r="BL279" s="19" t="s">
        <v>286</v>
      </c>
      <c r="BM279" s="225" t="s">
        <v>2912</v>
      </c>
    </row>
    <row r="280" s="2" customFormat="1">
      <c r="A280" s="40"/>
      <c r="B280" s="41"/>
      <c r="C280" s="42"/>
      <c r="D280" s="227" t="s">
        <v>158</v>
      </c>
      <c r="E280" s="42"/>
      <c r="F280" s="228" t="s">
        <v>2911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158</v>
      </c>
      <c r="AU280" s="19" t="s">
        <v>78</v>
      </c>
    </row>
    <row r="281" s="2" customFormat="1" ht="24.15" customHeight="1">
      <c r="A281" s="40"/>
      <c r="B281" s="41"/>
      <c r="C281" s="214" t="s">
        <v>1119</v>
      </c>
      <c r="D281" s="214" t="s">
        <v>151</v>
      </c>
      <c r="E281" s="215" t="s">
        <v>2913</v>
      </c>
      <c r="F281" s="216" t="s">
        <v>2914</v>
      </c>
      <c r="G281" s="217" t="s">
        <v>238</v>
      </c>
      <c r="H281" s="218">
        <v>6</v>
      </c>
      <c r="I281" s="219"/>
      <c r="J281" s="220">
        <f>ROUND(I281*H281,2)</f>
        <v>0</v>
      </c>
      <c r="K281" s="216" t="s">
        <v>161</v>
      </c>
      <c r="L281" s="46"/>
      <c r="M281" s="221" t="s">
        <v>19</v>
      </c>
      <c r="N281" s="222" t="s">
        <v>40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286</v>
      </c>
      <c r="AT281" s="225" t="s">
        <v>151</v>
      </c>
      <c r="AU281" s="225" t="s">
        <v>78</v>
      </c>
      <c r="AY281" s="19" t="s">
        <v>149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76</v>
      </c>
      <c r="BK281" s="226">
        <f>ROUND(I281*H281,2)</f>
        <v>0</v>
      </c>
      <c r="BL281" s="19" t="s">
        <v>286</v>
      </c>
      <c r="BM281" s="225" t="s">
        <v>2915</v>
      </c>
    </row>
    <row r="282" s="2" customFormat="1">
      <c r="A282" s="40"/>
      <c r="B282" s="41"/>
      <c r="C282" s="42"/>
      <c r="D282" s="227" t="s">
        <v>158</v>
      </c>
      <c r="E282" s="42"/>
      <c r="F282" s="228" t="s">
        <v>2916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158</v>
      </c>
      <c r="AU282" s="19" t="s">
        <v>78</v>
      </c>
    </row>
    <row r="283" s="2" customFormat="1">
      <c r="A283" s="40"/>
      <c r="B283" s="41"/>
      <c r="C283" s="42"/>
      <c r="D283" s="232" t="s">
        <v>164</v>
      </c>
      <c r="E283" s="42"/>
      <c r="F283" s="233" t="s">
        <v>2917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164</v>
      </c>
      <c r="AU283" s="19" t="s">
        <v>78</v>
      </c>
    </row>
    <row r="284" s="14" customFormat="1">
      <c r="A284" s="14"/>
      <c r="B284" s="259"/>
      <c r="C284" s="260"/>
      <c r="D284" s="227" t="s">
        <v>438</v>
      </c>
      <c r="E284" s="261" t="s">
        <v>19</v>
      </c>
      <c r="F284" s="262" t="s">
        <v>2633</v>
      </c>
      <c r="G284" s="260"/>
      <c r="H284" s="263">
        <v>6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438</v>
      </c>
      <c r="AU284" s="269" t="s">
        <v>78</v>
      </c>
      <c r="AV284" s="14" t="s">
        <v>78</v>
      </c>
      <c r="AW284" s="14" t="s">
        <v>31</v>
      </c>
      <c r="AX284" s="14" t="s">
        <v>76</v>
      </c>
      <c r="AY284" s="269" t="s">
        <v>149</v>
      </c>
    </row>
    <row r="285" s="2" customFormat="1" ht="16.5" customHeight="1">
      <c r="A285" s="40"/>
      <c r="B285" s="41"/>
      <c r="C285" s="234" t="s">
        <v>1122</v>
      </c>
      <c r="D285" s="234" t="s">
        <v>198</v>
      </c>
      <c r="E285" s="235" t="s">
        <v>2918</v>
      </c>
      <c r="F285" s="236" t="s">
        <v>2919</v>
      </c>
      <c r="G285" s="237" t="s">
        <v>338</v>
      </c>
      <c r="H285" s="238">
        <v>2</v>
      </c>
      <c r="I285" s="239"/>
      <c r="J285" s="240">
        <f>ROUND(I285*H285,2)</f>
        <v>0</v>
      </c>
      <c r="K285" s="236" t="s">
        <v>155</v>
      </c>
      <c r="L285" s="241"/>
      <c r="M285" s="242" t="s">
        <v>19</v>
      </c>
      <c r="N285" s="243" t="s">
        <v>40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330</v>
      </c>
      <c r="AT285" s="225" t="s">
        <v>198</v>
      </c>
      <c r="AU285" s="225" t="s">
        <v>78</v>
      </c>
      <c r="AY285" s="19" t="s">
        <v>149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76</v>
      </c>
      <c r="BK285" s="226">
        <f>ROUND(I285*H285,2)</f>
        <v>0</v>
      </c>
      <c r="BL285" s="19" t="s">
        <v>286</v>
      </c>
      <c r="BM285" s="225" t="s">
        <v>2920</v>
      </c>
    </row>
    <row r="286" s="2" customFormat="1">
      <c r="A286" s="40"/>
      <c r="B286" s="41"/>
      <c r="C286" s="42"/>
      <c r="D286" s="227" t="s">
        <v>158</v>
      </c>
      <c r="E286" s="42"/>
      <c r="F286" s="228" t="s">
        <v>2919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158</v>
      </c>
      <c r="AU286" s="19" t="s">
        <v>78</v>
      </c>
    </row>
    <row r="287" s="2" customFormat="1" ht="16.5" customHeight="1">
      <c r="A287" s="40"/>
      <c r="B287" s="41"/>
      <c r="C287" s="234" t="s">
        <v>1130</v>
      </c>
      <c r="D287" s="234" t="s">
        <v>198</v>
      </c>
      <c r="E287" s="235" t="s">
        <v>2921</v>
      </c>
      <c r="F287" s="236" t="s">
        <v>2922</v>
      </c>
      <c r="G287" s="237" t="s">
        <v>338</v>
      </c>
      <c r="H287" s="238">
        <v>3</v>
      </c>
      <c r="I287" s="239"/>
      <c r="J287" s="240">
        <f>ROUND(I287*H287,2)</f>
        <v>0</v>
      </c>
      <c r="K287" s="236" t="s">
        <v>155</v>
      </c>
      <c r="L287" s="241"/>
      <c r="M287" s="242" t="s">
        <v>19</v>
      </c>
      <c r="N287" s="243" t="s">
        <v>40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330</v>
      </c>
      <c r="AT287" s="225" t="s">
        <v>198</v>
      </c>
      <c r="AU287" s="225" t="s">
        <v>78</v>
      </c>
      <c r="AY287" s="19" t="s">
        <v>149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76</v>
      </c>
      <c r="BK287" s="226">
        <f>ROUND(I287*H287,2)</f>
        <v>0</v>
      </c>
      <c r="BL287" s="19" t="s">
        <v>286</v>
      </c>
      <c r="BM287" s="225" t="s">
        <v>2923</v>
      </c>
    </row>
    <row r="288" s="2" customFormat="1">
      <c r="A288" s="40"/>
      <c r="B288" s="41"/>
      <c r="C288" s="42"/>
      <c r="D288" s="227" t="s">
        <v>158</v>
      </c>
      <c r="E288" s="42"/>
      <c r="F288" s="228" t="s">
        <v>2922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158</v>
      </c>
      <c r="AU288" s="19" t="s">
        <v>78</v>
      </c>
    </row>
    <row r="289" s="2" customFormat="1" ht="16.5" customHeight="1">
      <c r="A289" s="40"/>
      <c r="B289" s="41"/>
      <c r="C289" s="234" t="s">
        <v>1138</v>
      </c>
      <c r="D289" s="234" t="s">
        <v>198</v>
      </c>
      <c r="E289" s="235" t="s">
        <v>2924</v>
      </c>
      <c r="F289" s="236" t="s">
        <v>2925</v>
      </c>
      <c r="G289" s="237" t="s">
        <v>338</v>
      </c>
      <c r="H289" s="238">
        <v>1</v>
      </c>
      <c r="I289" s="239"/>
      <c r="J289" s="240">
        <f>ROUND(I289*H289,2)</f>
        <v>0</v>
      </c>
      <c r="K289" s="236" t="s">
        <v>155</v>
      </c>
      <c r="L289" s="241"/>
      <c r="M289" s="242" t="s">
        <v>19</v>
      </c>
      <c r="N289" s="243" t="s">
        <v>40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330</v>
      </c>
      <c r="AT289" s="225" t="s">
        <v>198</v>
      </c>
      <c r="AU289" s="225" t="s">
        <v>78</v>
      </c>
      <c r="AY289" s="19" t="s">
        <v>149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76</v>
      </c>
      <c r="BK289" s="226">
        <f>ROUND(I289*H289,2)</f>
        <v>0</v>
      </c>
      <c r="BL289" s="19" t="s">
        <v>286</v>
      </c>
      <c r="BM289" s="225" t="s">
        <v>2926</v>
      </c>
    </row>
    <row r="290" s="2" customFormat="1">
      <c r="A290" s="40"/>
      <c r="B290" s="41"/>
      <c r="C290" s="42"/>
      <c r="D290" s="227" t="s">
        <v>158</v>
      </c>
      <c r="E290" s="42"/>
      <c r="F290" s="228" t="s">
        <v>2925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158</v>
      </c>
      <c r="AU290" s="19" t="s">
        <v>78</v>
      </c>
    </row>
    <row r="291" s="2" customFormat="1" ht="24.15" customHeight="1">
      <c r="A291" s="40"/>
      <c r="B291" s="41"/>
      <c r="C291" s="214" t="s">
        <v>1146</v>
      </c>
      <c r="D291" s="214" t="s">
        <v>151</v>
      </c>
      <c r="E291" s="215" t="s">
        <v>2927</v>
      </c>
      <c r="F291" s="216" t="s">
        <v>2928</v>
      </c>
      <c r="G291" s="217" t="s">
        <v>238</v>
      </c>
      <c r="H291" s="218">
        <v>1</v>
      </c>
      <c r="I291" s="219"/>
      <c r="J291" s="220">
        <f>ROUND(I291*H291,2)</f>
        <v>0</v>
      </c>
      <c r="K291" s="216" t="s">
        <v>161</v>
      </c>
      <c r="L291" s="46"/>
      <c r="M291" s="221" t="s">
        <v>19</v>
      </c>
      <c r="N291" s="222" t="s">
        <v>40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286</v>
      </c>
      <c r="AT291" s="225" t="s">
        <v>151</v>
      </c>
      <c r="AU291" s="225" t="s">
        <v>78</v>
      </c>
      <c r="AY291" s="19" t="s">
        <v>149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76</v>
      </c>
      <c r="BK291" s="226">
        <f>ROUND(I291*H291,2)</f>
        <v>0</v>
      </c>
      <c r="BL291" s="19" t="s">
        <v>286</v>
      </c>
      <c r="BM291" s="225" t="s">
        <v>2929</v>
      </c>
    </row>
    <row r="292" s="2" customFormat="1">
      <c r="A292" s="40"/>
      <c r="B292" s="41"/>
      <c r="C292" s="42"/>
      <c r="D292" s="227" t="s">
        <v>158</v>
      </c>
      <c r="E292" s="42"/>
      <c r="F292" s="228" t="s">
        <v>2930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158</v>
      </c>
      <c r="AU292" s="19" t="s">
        <v>78</v>
      </c>
    </row>
    <row r="293" s="2" customFormat="1">
      <c r="A293" s="40"/>
      <c r="B293" s="41"/>
      <c r="C293" s="42"/>
      <c r="D293" s="232" t="s">
        <v>164</v>
      </c>
      <c r="E293" s="42"/>
      <c r="F293" s="233" t="s">
        <v>2931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164</v>
      </c>
      <c r="AU293" s="19" t="s">
        <v>78</v>
      </c>
    </row>
    <row r="294" s="2" customFormat="1" ht="16.5" customHeight="1">
      <c r="A294" s="40"/>
      <c r="B294" s="41"/>
      <c r="C294" s="234" t="s">
        <v>1151</v>
      </c>
      <c r="D294" s="234" t="s">
        <v>198</v>
      </c>
      <c r="E294" s="235" t="s">
        <v>2932</v>
      </c>
      <c r="F294" s="236" t="s">
        <v>2933</v>
      </c>
      <c r="G294" s="237" t="s">
        <v>338</v>
      </c>
      <c r="H294" s="238">
        <v>1</v>
      </c>
      <c r="I294" s="239"/>
      <c r="J294" s="240">
        <f>ROUND(I294*H294,2)</f>
        <v>0</v>
      </c>
      <c r="K294" s="236" t="s">
        <v>155</v>
      </c>
      <c r="L294" s="241"/>
      <c r="M294" s="242" t="s">
        <v>19</v>
      </c>
      <c r="N294" s="243" t="s">
        <v>40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330</v>
      </c>
      <c r="AT294" s="225" t="s">
        <v>198</v>
      </c>
      <c r="AU294" s="225" t="s">
        <v>78</v>
      </c>
      <c r="AY294" s="19" t="s">
        <v>149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76</v>
      </c>
      <c r="BK294" s="226">
        <f>ROUND(I294*H294,2)</f>
        <v>0</v>
      </c>
      <c r="BL294" s="19" t="s">
        <v>286</v>
      </c>
      <c r="BM294" s="225" t="s">
        <v>2934</v>
      </c>
    </row>
    <row r="295" s="2" customFormat="1">
      <c r="A295" s="40"/>
      <c r="B295" s="41"/>
      <c r="C295" s="42"/>
      <c r="D295" s="227" t="s">
        <v>158</v>
      </c>
      <c r="E295" s="42"/>
      <c r="F295" s="228" t="s">
        <v>2933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158</v>
      </c>
      <c r="AU295" s="19" t="s">
        <v>78</v>
      </c>
    </row>
    <row r="296" s="2" customFormat="1" ht="24.15" customHeight="1">
      <c r="A296" s="40"/>
      <c r="B296" s="41"/>
      <c r="C296" s="214" t="s">
        <v>1159</v>
      </c>
      <c r="D296" s="214" t="s">
        <v>151</v>
      </c>
      <c r="E296" s="215" t="s">
        <v>2935</v>
      </c>
      <c r="F296" s="216" t="s">
        <v>2936</v>
      </c>
      <c r="G296" s="217" t="s">
        <v>238</v>
      </c>
      <c r="H296" s="218">
        <v>1</v>
      </c>
      <c r="I296" s="219"/>
      <c r="J296" s="220">
        <f>ROUND(I296*H296,2)</f>
        <v>0</v>
      </c>
      <c r="K296" s="216" t="s">
        <v>161</v>
      </c>
      <c r="L296" s="46"/>
      <c r="M296" s="221" t="s">
        <v>19</v>
      </c>
      <c r="N296" s="222" t="s">
        <v>40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286</v>
      </c>
      <c r="AT296" s="225" t="s">
        <v>151</v>
      </c>
      <c r="AU296" s="225" t="s">
        <v>78</v>
      </c>
      <c r="AY296" s="19" t="s">
        <v>149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76</v>
      </c>
      <c r="BK296" s="226">
        <f>ROUND(I296*H296,2)</f>
        <v>0</v>
      </c>
      <c r="BL296" s="19" t="s">
        <v>286</v>
      </c>
      <c r="BM296" s="225" t="s">
        <v>2937</v>
      </c>
    </row>
    <row r="297" s="2" customFormat="1">
      <c r="A297" s="40"/>
      <c r="B297" s="41"/>
      <c r="C297" s="42"/>
      <c r="D297" s="227" t="s">
        <v>158</v>
      </c>
      <c r="E297" s="42"/>
      <c r="F297" s="228" t="s">
        <v>2938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158</v>
      </c>
      <c r="AU297" s="19" t="s">
        <v>78</v>
      </c>
    </row>
    <row r="298" s="2" customFormat="1">
      <c r="A298" s="40"/>
      <c r="B298" s="41"/>
      <c r="C298" s="42"/>
      <c r="D298" s="232" t="s">
        <v>164</v>
      </c>
      <c r="E298" s="42"/>
      <c r="F298" s="233" t="s">
        <v>2939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164</v>
      </c>
      <c r="AU298" s="19" t="s">
        <v>78</v>
      </c>
    </row>
    <row r="299" s="2" customFormat="1" ht="16.5" customHeight="1">
      <c r="A299" s="40"/>
      <c r="B299" s="41"/>
      <c r="C299" s="234" t="s">
        <v>1162</v>
      </c>
      <c r="D299" s="234" t="s">
        <v>198</v>
      </c>
      <c r="E299" s="235" t="s">
        <v>2940</v>
      </c>
      <c r="F299" s="236" t="s">
        <v>2941</v>
      </c>
      <c r="G299" s="237" t="s">
        <v>338</v>
      </c>
      <c r="H299" s="238">
        <v>1</v>
      </c>
      <c r="I299" s="239"/>
      <c r="J299" s="240">
        <f>ROUND(I299*H299,2)</f>
        <v>0</v>
      </c>
      <c r="K299" s="236" t="s">
        <v>155</v>
      </c>
      <c r="L299" s="241"/>
      <c r="M299" s="242" t="s">
        <v>19</v>
      </c>
      <c r="N299" s="243" t="s">
        <v>40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172</v>
      </c>
      <c r="AT299" s="225" t="s">
        <v>198</v>
      </c>
      <c r="AU299" s="225" t="s">
        <v>78</v>
      </c>
      <c r="AY299" s="19" t="s">
        <v>149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76</v>
      </c>
      <c r="BK299" s="226">
        <f>ROUND(I299*H299,2)</f>
        <v>0</v>
      </c>
      <c r="BL299" s="19" t="s">
        <v>156</v>
      </c>
      <c r="BM299" s="225" t="s">
        <v>2942</v>
      </c>
    </row>
    <row r="300" s="2" customFormat="1">
      <c r="A300" s="40"/>
      <c r="B300" s="41"/>
      <c r="C300" s="42"/>
      <c r="D300" s="227" t="s">
        <v>158</v>
      </c>
      <c r="E300" s="42"/>
      <c r="F300" s="228" t="s">
        <v>2941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158</v>
      </c>
      <c r="AU300" s="19" t="s">
        <v>78</v>
      </c>
    </row>
    <row r="301" s="2" customFormat="1" ht="24.15" customHeight="1">
      <c r="A301" s="40"/>
      <c r="B301" s="41"/>
      <c r="C301" s="214" t="s">
        <v>1168</v>
      </c>
      <c r="D301" s="214" t="s">
        <v>151</v>
      </c>
      <c r="E301" s="215" t="s">
        <v>2943</v>
      </c>
      <c r="F301" s="216" t="s">
        <v>2944</v>
      </c>
      <c r="G301" s="217" t="s">
        <v>238</v>
      </c>
      <c r="H301" s="218">
        <v>2</v>
      </c>
      <c r="I301" s="219"/>
      <c r="J301" s="220">
        <f>ROUND(I301*H301,2)</f>
        <v>0</v>
      </c>
      <c r="K301" s="216" t="s">
        <v>161</v>
      </c>
      <c r="L301" s="46"/>
      <c r="M301" s="221" t="s">
        <v>19</v>
      </c>
      <c r="N301" s="222" t="s">
        <v>40</v>
      </c>
      <c r="O301" s="86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286</v>
      </c>
      <c r="AT301" s="225" t="s">
        <v>151</v>
      </c>
      <c r="AU301" s="225" t="s">
        <v>78</v>
      </c>
      <c r="AY301" s="19" t="s">
        <v>149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76</v>
      </c>
      <c r="BK301" s="226">
        <f>ROUND(I301*H301,2)</f>
        <v>0</v>
      </c>
      <c r="BL301" s="19" t="s">
        <v>286</v>
      </c>
      <c r="BM301" s="225" t="s">
        <v>2945</v>
      </c>
    </row>
    <row r="302" s="2" customFormat="1">
      <c r="A302" s="40"/>
      <c r="B302" s="41"/>
      <c r="C302" s="42"/>
      <c r="D302" s="227" t="s">
        <v>158</v>
      </c>
      <c r="E302" s="42"/>
      <c r="F302" s="228" t="s">
        <v>2946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158</v>
      </c>
      <c r="AU302" s="19" t="s">
        <v>78</v>
      </c>
    </row>
    <row r="303" s="2" customFormat="1">
      <c r="A303" s="40"/>
      <c r="B303" s="41"/>
      <c r="C303" s="42"/>
      <c r="D303" s="232" t="s">
        <v>164</v>
      </c>
      <c r="E303" s="42"/>
      <c r="F303" s="233" t="s">
        <v>2947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164</v>
      </c>
      <c r="AU303" s="19" t="s">
        <v>78</v>
      </c>
    </row>
    <row r="304" s="14" customFormat="1">
      <c r="A304" s="14"/>
      <c r="B304" s="259"/>
      <c r="C304" s="260"/>
      <c r="D304" s="227" t="s">
        <v>438</v>
      </c>
      <c r="E304" s="261" t="s">
        <v>19</v>
      </c>
      <c r="F304" s="262" t="s">
        <v>1679</v>
      </c>
      <c r="G304" s="260"/>
      <c r="H304" s="263">
        <v>2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9" t="s">
        <v>438</v>
      </c>
      <c r="AU304" s="269" t="s">
        <v>78</v>
      </c>
      <c r="AV304" s="14" t="s">
        <v>78</v>
      </c>
      <c r="AW304" s="14" t="s">
        <v>31</v>
      </c>
      <c r="AX304" s="14" t="s">
        <v>76</v>
      </c>
      <c r="AY304" s="269" t="s">
        <v>149</v>
      </c>
    </row>
    <row r="305" s="2" customFormat="1" ht="16.5" customHeight="1">
      <c r="A305" s="40"/>
      <c r="B305" s="41"/>
      <c r="C305" s="234" t="s">
        <v>1176</v>
      </c>
      <c r="D305" s="234" t="s">
        <v>198</v>
      </c>
      <c r="E305" s="235" t="s">
        <v>2948</v>
      </c>
      <c r="F305" s="236" t="s">
        <v>2949</v>
      </c>
      <c r="G305" s="237" t="s">
        <v>338</v>
      </c>
      <c r="H305" s="238">
        <v>1</v>
      </c>
      <c r="I305" s="239"/>
      <c r="J305" s="240">
        <f>ROUND(I305*H305,2)</f>
        <v>0</v>
      </c>
      <c r="K305" s="236" t="s">
        <v>155</v>
      </c>
      <c r="L305" s="241"/>
      <c r="M305" s="242" t="s">
        <v>19</v>
      </c>
      <c r="N305" s="243" t="s">
        <v>40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172</v>
      </c>
      <c r="AT305" s="225" t="s">
        <v>198</v>
      </c>
      <c r="AU305" s="225" t="s">
        <v>78</v>
      </c>
      <c r="AY305" s="19" t="s">
        <v>149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76</v>
      </c>
      <c r="BK305" s="226">
        <f>ROUND(I305*H305,2)</f>
        <v>0</v>
      </c>
      <c r="BL305" s="19" t="s">
        <v>156</v>
      </c>
      <c r="BM305" s="225" t="s">
        <v>2950</v>
      </c>
    </row>
    <row r="306" s="2" customFormat="1">
      <c r="A306" s="40"/>
      <c r="B306" s="41"/>
      <c r="C306" s="42"/>
      <c r="D306" s="227" t="s">
        <v>158</v>
      </c>
      <c r="E306" s="42"/>
      <c r="F306" s="228" t="s">
        <v>2949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158</v>
      </c>
      <c r="AU306" s="19" t="s">
        <v>78</v>
      </c>
    </row>
    <row r="307" s="2" customFormat="1" ht="16.5" customHeight="1">
      <c r="A307" s="40"/>
      <c r="B307" s="41"/>
      <c r="C307" s="234" t="s">
        <v>1185</v>
      </c>
      <c r="D307" s="234" t="s">
        <v>198</v>
      </c>
      <c r="E307" s="235" t="s">
        <v>2951</v>
      </c>
      <c r="F307" s="236" t="s">
        <v>2952</v>
      </c>
      <c r="G307" s="237" t="s">
        <v>338</v>
      </c>
      <c r="H307" s="238">
        <v>1</v>
      </c>
      <c r="I307" s="239"/>
      <c r="J307" s="240">
        <f>ROUND(I307*H307,2)</f>
        <v>0</v>
      </c>
      <c r="K307" s="236" t="s">
        <v>155</v>
      </c>
      <c r="L307" s="241"/>
      <c r="M307" s="242" t="s">
        <v>19</v>
      </c>
      <c r="N307" s="243" t="s">
        <v>40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330</v>
      </c>
      <c r="AT307" s="225" t="s">
        <v>198</v>
      </c>
      <c r="AU307" s="225" t="s">
        <v>78</v>
      </c>
      <c r="AY307" s="19" t="s">
        <v>149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76</v>
      </c>
      <c r="BK307" s="226">
        <f>ROUND(I307*H307,2)</f>
        <v>0</v>
      </c>
      <c r="BL307" s="19" t="s">
        <v>286</v>
      </c>
      <c r="BM307" s="225" t="s">
        <v>2953</v>
      </c>
    </row>
    <row r="308" s="2" customFormat="1">
      <c r="A308" s="40"/>
      <c r="B308" s="41"/>
      <c r="C308" s="42"/>
      <c r="D308" s="227" t="s">
        <v>158</v>
      </c>
      <c r="E308" s="42"/>
      <c r="F308" s="228" t="s">
        <v>2952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158</v>
      </c>
      <c r="AU308" s="19" t="s">
        <v>78</v>
      </c>
    </row>
    <row r="309" s="2" customFormat="1" ht="24.15" customHeight="1">
      <c r="A309" s="40"/>
      <c r="B309" s="41"/>
      <c r="C309" s="214" t="s">
        <v>1192</v>
      </c>
      <c r="D309" s="214" t="s">
        <v>151</v>
      </c>
      <c r="E309" s="215" t="s">
        <v>2954</v>
      </c>
      <c r="F309" s="216" t="s">
        <v>2955</v>
      </c>
      <c r="G309" s="217" t="s">
        <v>238</v>
      </c>
      <c r="H309" s="218">
        <v>23</v>
      </c>
      <c r="I309" s="219"/>
      <c r="J309" s="220">
        <f>ROUND(I309*H309,2)</f>
        <v>0</v>
      </c>
      <c r="K309" s="216" t="s">
        <v>161</v>
      </c>
      <c r="L309" s="46"/>
      <c r="M309" s="221" t="s">
        <v>19</v>
      </c>
      <c r="N309" s="222" t="s">
        <v>40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286</v>
      </c>
      <c r="AT309" s="225" t="s">
        <v>151</v>
      </c>
      <c r="AU309" s="225" t="s">
        <v>78</v>
      </c>
      <c r="AY309" s="19" t="s">
        <v>149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76</v>
      </c>
      <c r="BK309" s="226">
        <f>ROUND(I309*H309,2)</f>
        <v>0</v>
      </c>
      <c r="BL309" s="19" t="s">
        <v>286</v>
      </c>
      <c r="BM309" s="225" t="s">
        <v>2956</v>
      </c>
    </row>
    <row r="310" s="2" customFormat="1">
      <c r="A310" s="40"/>
      <c r="B310" s="41"/>
      <c r="C310" s="42"/>
      <c r="D310" s="227" t="s">
        <v>158</v>
      </c>
      <c r="E310" s="42"/>
      <c r="F310" s="228" t="s">
        <v>2957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158</v>
      </c>
      <c r="AU310" s="19" t="s">
        <v>78</v>
      </c>
    </row>
    <row r="311" s="2" customFormat="1">
      <c r="A311" s="40"/>
      <c r="B311" s="41"/>
      <c r="C311" s="42"/>
      <c r="D311" s="232" t="s">
        <v>164</v>
      </c>
      <c r="E311" s="42"/>
      <c r="F311" s="233" t="s">
        <v>2958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164</v>
      </c>
      <c r="AU311" s="19" t="s">
        <v>78</v>
      </c>
    </row>
    <row r="312" s="14" customFormat="1">
      <c r="A312" s="14"/>
      <c r="B312" s="259"/>
      <c r="C312" s="260"/>
      <c r="D312" s="227" t="s">
        <v>438</v>
      </c>
      <c r="E312" s="261" t="s">
        <v>19</v>
      </c>
      <c r="F312" s="262" t="s">
        <v>2959</v>
      </c>
      <c r="G312" s="260"/>
      <c r="H312" s="263">
        <v>23</v>
      </c>
      <c r="I312" s="264"/>
      <c r="J312" s="260"/>
      <c r="K312" s="260"/>
      <c r="L312" s="265"/>
      <c r="M312" s="266"/>
      <c r="N312" s="267"/>
      <c r="O312" s="267"/>
      <c r="P312" s="267"/>
      <c r="Q312" s="267"/>
      <c r="R312" s="267"/>
      <c r="S312" s="267"/>
      <c r="T312" s="26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9" t="s">
        <v>438</v>
      </c>
      <c r="AU312" s="269" t="s">
        <v>78</v>
      </c>
      <c r="AV312" s="14" t="s">
        <v>78</v>
      </c>
      <c r="AW312" s="14" t="s">
        <v>31</v>
      </c>
      <c r="AX312" s="14" t="s">
        <v>76</v>
      </c>
      <c r="AY312" s="269" t="s">
        <v>149</v>
      </c>
    </row>
    <row r="313" s="2" customFormat="1" ht="16.5" customHeight="1">
      <c r="A313" s="40"/>
      <c r="B313" s="41"/>
      <c r="C313" s="234" t="s">
        <v>1198</v>
      </c>
      <c r="D313" s="234" t="s">
        <v>198</v>
      </c>
      <c r="E313" s="235" t="s">
        <v>2960</v>
      </c>
      <c r="F313" s="236" t="s">
        <v>2961</v>
      </c>
      <c r="G313" s="237" t="s">
        <v>338</v>
      </c>
      <c r="H313" s="238">
        <v>2</v>
      </c>
      <c r="I313" s="239"/>
      <c r="J313" s="240">
        <f>ROUND(I313*H313,2)</f>
        <v>0</v>
      </c>
      <c r="K313" s="236" t="s">
        <v>155</v>
      </c>
      <c r="L313" s="241"/>
      <c r="M313" s="242" t="s">
        <v>19</v>
      </c>
      <c r="N313" s="243" t="s">
        <v>40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330</v>
      </c>
      <c r="AT313" s="225" t="s">
        <v>198</v>
      </c>
      <c r="AU313" s="225" t="s">
        <v>78</v>
      </c>
      <c r="AY313" s="19" t="s">
        <v>149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76</v>
      </c>
      <c r="BK313" s="226">
        <f>ROUND(I313*H313,2)</f>
        <v>0</v>
      </c>
      <c r="BL313" s="19" t="s">
        <v>286</v>
      </c>
      <c r="BM313" s="225" t="s">
        <v>2962</v>
      </c>
    </row>
    <row r="314" s="2" customFormat="1">
      <c r="A314" s="40"/>
      <c r="B314" s="41"/>
      <c r="C314" s="42"/>
      <c r="D314" s="227" t="s">
        <v>158</v>
      </c>
      <c r="E314" s="42"/>
      <c r="F314" s="228" t="s">
        <v>2961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158</v>
      </c>
      <c r="AU314" s="19" t="s">
        <v>78</v>
      </c>
    </row>
    <row r="315" s="2" customFormat="1" ht="16.5" customHeight="1">
      <c r="A315" s="40"/>
      <c r="B315" s="41"/>
      <c r="C315" s="234" t="s">
        <v>1203</v>
      </c>
      <c r="D315" s="234" t="s">
        <v>198</v>
      </c>
      <c r="E315" s="235" t="s">
        <v>2963</v>
      </c>
      <c r="F315" s="236" t="s">
        <v>2964</v>
      </c>
      <c r="G315" s="237" t="s">
        <v>338</v>
      </c>
      <c r="H315" s="238">
        <v>21</v>
      </c>
      <c r="I315" s="239"/>
      <c r="J315" s="240">
        <f>ROUND(I315*H315,2)</f>
        <v>0</v>
      </c>
      <c r="K315" s="236" t="s">
        <v>155</v>
      </c>
      <c r="L315" s="241"/>
      <c r="M315" s="242" t="s">
        <v>19</v>
      </c>
      <c r="N315" s="243" t="s">
        <v>40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330</v>
      </c>
      <c r="AT315" s="225" t="s">
        <v>198</v>
      </c>
      <c r="AU315" s="225" t="s">
        <v>78</v>
      </c>
      <c r="AY315" s="19" t="s">
        <v>149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76</v>
      </c>
      <c r="BK315" s="226">
        <f>ROUND(I315*H315,2)</f>
        <v>0</v>
      </c>
      <c r="BL315" s="19" t="s">
        <v>286</v>
      </c>
      <c r="BM315" s="225" t="s">
        <v>2965</v>
      </c>
    </row>
    <row r="316" s="2" customFormat="1">
      <c r="A316" s="40"/>
      <c r="B316" s="41"/>
      <c r="C316" s="42"/>
      <c r="D316" s="227" t="s">
        <v>158</v>
      </c>
      <c r="E316" s="42"/>
      <c r="F316" s="228" t="s">
        <v>2964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158</v>
      </c>
      <c r="AU316" s="19" t="s">
        <v>78</v>
      </c>
    </row>
    <row r="317" s="2" customFormat="1" ht="33" customHeight="1">
      <c r="A317" s="40"/>
      <c r="B317" s="41"/>
      <c r="C317" s="214" t="s">
        <v>1209</v>
      </c>
      <c r="D317" s="214" t="s">
        <v>151</v>
      </c>
      <c r="E317" s="215" t="s">
        <v>2966</v>
      </c>
      <c r="F317" s="216" t="s">
        <v>2967</v>
      </c>
      <c r="G317" s="217" t="s">
        <v>238</v>
      </c>
      <c r="H317" s="218">
        <v>2</v>
      </c>
      <c r="I317" s="219"/>
      <c r="J317" s="220">
        <f>ROUND(I317*H317,2)</f>
        <v>0</v>
      </c>
      <c r="K317" s="216" t="s">
        <v>161</v>
      </c>
      <c r="L317" s="46"/>
      <c r="M317" s="221" t="s">
        <v>19</v>
      </c>
      <c r="N317" s="222" t="s">
        <v>40</v>
      </c>
      <c r="O317" s="86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286</v>
      </c>
      <c r="AT317" s="225" t="s">
        <v>151</v>
      </c>
      <c r="AU317" s="225" t="s">
        <v>78</v>
      </c>
      <c r="AY317" s="19" t="s">
        <v>149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76</v>
      </c>
      <c r="BK317" s="226">
        <f>ROUND(I317*H317,2)</f>
        <v>0</v>
      </c>
      <c r="BL317" s="19" t="s">
        <v>286</v>
      </c>
      <c r="BM317" s="225" t="s">
        <v>2968</v>
      </c>
    </row>
    <row r="318" s="2" customFormat="1">
      <c r="A318" s="40"/>
      <c r="B318" s="41"/>
      <c r="C318" s="42"/>
      <c r="D318" s="227" t="s">
        <v>158</v>
      </c>
      <c r="E318" s="42"/>
      <c r="F318" s="228" t="s">
        <v>2969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158</v>
      </c>
      <c r="AU318" s="19" t="s">
        <v>78</v>
      </c>
    </row>
    <row r="319" s="2" customFormat="1">
      <c r="A319" s="40"/>
      <c r="B319" s="41"/>
      <c r="C319" s="42"/>
      <c r="D319" s="232" t="s">
        <v>164</v>
      </c>
      <c r="E319" s="42"/>
      <c r="F319" s="233" t="s">
        <v>2970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164</v>
      </c>
      <c r="AU319" s="19" t="s">
        <v>78</v>
      </c>
    </row>
    <row r="320" s="2" customFormat="1" ht="16.5" customHeight="1">
      <c r="A320" s="40"/>
      <c r="B320" s="41"/>
      <c r="C320" s="234" t="s">
        <v>1214</v>
      </c>
      <c r="D320" s="234" t="s">
        <v>198</v>
      </c>
      <c r="E320" s="235" t="s">
        <v>2971</v>
      </c>
      <c r="F320" s="236" t="s">
        <v>2972</v>
      </c>
      <c r="G320" s="237" t="s">
        <v>338</v>
      </c>
      <c r="H320" s="238">
        <v>2</v>
      </c>
      <c r="I320" s="239"/>
      <c r="J320" s="240">
        <f>ROUND(I320*H320,2)</f>
        <v>0</v>
      </c>
      <c r="K320" s="236" t="s">
        <v>155</v>
      </c>
      <c r="L320" s="241"/>
      <c r="M320" s="242" t="s">
        <v>19</v>
      </c>
      <c r="N320" s="243" t="s">
        <v>40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330</v>
      </c>
      <c r="AT320" s="225" t="s">
        <v>198</v>
      </c>
      <c r="AU320" s="225" t="s">
        <v>78</v>
      </c>
      <c r="AY320" s="19" t="s">
        <v>149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76</v>
      </c>
      <c r="BK320" s="226">
        <f>ROUND(I320*H320,2)</f>
        <v>0</v>
      </c>
      <c r="BL320" s="19" t="s">
        <v>286</v>
      </c>
      <c r="BM320" s="225" t="s">
        <v>2973</v>
      </c>
    </row>
    <row r="321" s="2" customFormat="1">
      <c r="A321" s="40"/>
      <c r="B321" s="41"/>
      <c r="C321" s="42"/>
      <c r="D321" s="227" t="s">
        <v>158</v>
      </c>
      <c r="E321" s="42"/>
      <c r="F321" s="228" t="s">
        <v>2972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158</v>
      </c>
      <c r="AU321" s="19" t="s">
        <v>78</v>
      </c>
    </row>
    <row r="322" s="2" customFormat="1" ht="21.75" customHeight="1">
      <c r="A322" s="40"/>
      <c r="B322" s="41"/>
      <c r="C322" s="214" t="s">
        <v>866</v>
      </c>
      <c r="D322" s="214" t="s">
        <v>151</v>
      </c>
      <c r="E322" s="215" t="s">
        <v>2974</v>
      </c>
      <c r="F322" s="216" t="s">
        <v>2975</v>
      </c>
      <c r="G322" s="217" t="s">
        <v>238</v>
      </c>
      <c r="H322" s="218">
        <v>2</v>
      </c>
      <c r="I322" s="219"/>
      <c r="J322" s="220">
        <f>ROUND(I322*H322,2)</f>
        <v>0</v>
      </c>
      <c r="K322" s="216" t="s">
        <v>161</v>
      </c>
      <c r="L322" s="46"/>
      <c r="M322" s="221" t="s">
        <v>19</v>
      </c>
      <c r="N322" s="222" t="s">
        <v>40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286</v>
      </c>
      <c r="AT322" s="225" t="s">
        <v>151</v>
      </c>
      <c r="AU322" s="225" t="s">
        <v>78</v>
      </c>
      <c r="AY322" s="19" t="s">
        <v>149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76</v>
      </c>
      <c r="BK322" s="226">
        <f>ROUND(I322*H322,2)</f>
        <v>0</v>
      </c>
      <c r="BL322" s="19" t="s">
        <v>286</v>
      </c>
      <c r="BM322" s="225" t="s">
        <v>2976</v>
      </c>
    </row>
    <row r="323" s="2" customFormat="1">
      <c r="A323" s="40"/>
      <c r="B323" s="41"/>
      <c r="C323" s="42"/>
      <c r="D323" s="227" t="s">
        <v>158</v>
      </c>
      <c r="E323" s="42"/>
      <c r="F323" s="228" t="s">
        <v>2977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158</v>
      </c>
      <c r="AU323" s="19" t="s">
        <v>78</v>
      </c>
    </row>
    <row r="324" s="2" customFormat="1">
      <c r="A324" s="40"/>
      <c r="B324" s="41"/>
      <c r="C324" s="42"/>
      <c r="D324" s="232" t="s">
        <v>164</v>
      </c>
      <c r="E324" s="42"/>
      <c r="F324" s="233" t="s">
        <v>2978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164</v>
      </c>
      <c r="AU324" s="19" t="s">
        <v>78</v>
      </c>
    </row>
    <row r="325" s="2" customFormat="1" ht="16.5" customHeight="1">
      <c r="A325" s="40"/>
      <c r="B325" s="41"/>
      <c r="C325" s="234" t="s">
        <v>512</v>
      </c>
      <c r="D325" s="234" t="s">
        <v>198</v>
      </c>
      <c r="E325" s="235" t="s">
        <v>2979</v>
      </c>
      <c r="F325" s="236" t="s">
        <v>2980</v>
      </c>
      <c r="G325" s="237" t="s">
        <v>338</v>
      </c>
      <c r="H325" s="238">
        <v>2</v>
      </c>
      <c r="I325" s="239"/>
      <c r="J325" s="240">
        <f>ROUND(I325*H325,2)</f>
        <v>0</v>
      </c>
      <c r="K325" s="236" t="s">
        <v>155</v>
      </c>
      <c r="L325" s="241"/>
      <c r="M325" s="242" t="s">
        <v>19</v>
      </c>
      <c r="N325" s="243" t="s">
        <v>40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330</v>
      </c>
      <c r="AT325" s="225" t="s">
        <v>198</v>
      </c>
      <c r="AU325" s="225" t="s">
        <v>78</v>
      </c>
      <c r="AY325" s="19" t="s">
        <v>149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76</v>
      </c>
      <c r="BK325" s="226">
        <f>ROUND(I325*H325,2)</f>
        <v>0</v>
      </c>
      <c r="BL325" s="19" t="s">
        <v>286</v>
      </c>
      <c r="BM325" s="225" t="s">
        <v>2981</v>
      </c>
    </row>
    <row r="326" s="2" customFormat="1">
      <c r="A326" s="40"/>
      <c r="B326" s="41"/>
      <c r="C326" s="42"/>
      <c r="D326" s="227" t="s">
        <v>158</v>
      </c>
      <c r="E326" s="42"/>
      <c r="F326" s="228" t="s">
        <v>2980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158</v>
      </c>
      <c r="AU326" s="19" t="s">
        <v>78</v>
      </c>
    </row>
    <row r="327" s="2" customFormat="1" ht="16.5" customHeight="1">
      <c r="A327" s="40"/>
      <c r="B327" s="41"/>
      <c r="C327" s="214" t="s">
        <v>1232</v>
      </c>
      <c r="D327" s="214" t="s">
        <v>151</v>
      </c>
      <c r="E327" s="215" t="s">
        <v>2982</v>
      </c>
      <c r="F327" s="216" t="s">
        <v>2857</v>
      </c>
      <c r="G327" s="217" t="s">
        <v>417</v>
      </c>
      <c r="H327" s="244"/>
      <c r="I327" s="219"/>
      <c r="J327" s="220">
        <f>ROUND(I327*H327,2)</f>
        <v>0</v>
      </c>
      <c r="K327" s="216" t="s">
        <v>155</v>
      </c>
      <c r="L327" s="46"/>
      <c r="M327" s="221" t="s">
        <v>19</v>
      </c>
      <c r="N327" s="222" t="s">
        <v>40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286</v>
      </c>
      <c r="AT327" s="225" t="s">
        <v>151</v>
      </c>
      <c r="AU327" s="225" t="s">
        <v>78</v>
      </c>
      <c r="AY327" s="19" t="s">
        <v>149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76</v>
      </c>
      <c r="BK327" s="226">
        <f>ROUND(I327*H327,2)</f>
        <v>0</v>
      </c>
      <c r="BL327" s="19" t="s">
        <v>286</v>
      </c>
      <c r="BM327" s="225" t="s">
        <v>2983</v>
      </c>
    </row>
    <row r="328" s="2" customFormat="1">
      <c r="A328" s="40"/>
      <c r="B328" s="41"/>
      <c r="C328" s="42"/>
      <c r="D328" s="227" t="s">
        <v>158</v>
      </c>
      <c r="E328" s="42"/>
      <c r="F328" s="228" t="s">
        <v>2857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158</v>
      </c>
      <c r="AU328" s="19" t="s">
        <v>78</v>
      </c>
    </row>
    <row r="329" s="2" customFormat="1" ht="16.5" customHeight="1">
      <c r="A329" s="40"/>
      <c r="B329" s="41"/>
      <c r="C329" s="234" t="s">
        <v>1239</v>
      </c>
      <c r="D329" s="234" t="s">
        <v>198</v>
      </c>
      <c r="E329" s="235" t="s">
        <v>2984</v>
      </c>
      <c r="F329" s="236" t="s">
        <v>2860</v>
      </c>
      <c r="G329" s="237" t="s">
        <v>417</v>
      </c>
      <c r="H329" s="295"/>
      <c r="I329" s="239"/>
      <c r="J329" s="240">
        <f>ROUND(I329*H329,2)</f>
        <v>0</v>
      </c>
      <c r="K329" s="236" t="s">
        <v>155</v>
      </c>
      <c r="L329" s="241"/>
      <c r="M329" s="242" t="s">
        <v>19</v>
      </c>
      <c r="N329" s="243" t="s">
        <v>40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330</v>
      </c>
      <c r="AT329" s="225" t="s">
        <v>198</v>
      </c>
      <c r="AU329" s="225" t="s">
        <v>78</v>
      </c>
      <c r="AY329" s="19" t="s">
        <v>149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76</v>
      </c>
      <c r="BK329" s="226">
        <f>ROUND(I329*H329,2)</f>
        <v>0</v>
      </c>
      <c r="BL329" s="19" t="s">
        <v>286</v>
      </c>
      <c r="BM329" s="225" t="s">
        <v>2985</v>
      </c>
    </row>
    <row r="330" s="2" customFormat="1">
      <c r="A330" s="40"/>
      <c r="B330" s="41"/>
      <c r="C330" s="42"/>
      <c r="D330" s="227" t="s">
        <v>158</v>
      </c>
      <c r="E330" s="42"/>
      <c r="F330" s="228" t="s">
        <v>2860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158</v>
      </c>
      <c r="AU330" s="19" t="s">
        <v>78</v>
      </c>
    </row>
    <row r="331" s="2" customFormat="1" ht="16.5" customHeight="1">
      <c r="A331" s="40"/>
      <c r="B331" s="41"/>
      <c r="C331" s="234" t="s">
        <v>829</v>
      </c>
      <c r="D331" s="234" t="s">
        <v>198</v>
      </c>
      <c r="E331" s="235" t="s">
        <v>2986</v>
      </c>
      <c r="F331" s="236" t="s">
        <v>2863</v>
      </c>
      <c r="G331" s="237" t="s">
        <v>417</v>
      </c>
      <c r="H331" s="295"/>
      <c r="I331" s="239"/>
      <c r="J331" s="240">
        <f>ROUND(I331*H331,2)</f>
        <v>0</v>
      </c>
      <c r="K331" s="236" t="s">
        <v>155</v>
      </c>
      <c r="L331" s="241"/>
      <c r="M331" s="242" t="s">
        <v>19</v>
      </c>
      <c r="N331" s="243" t="s">
        <v>40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330</v>
      </c>
      <c r="AT331" s="225" t="s">
        <v>198</v>
      </c>
      <c r="AU331" s="225" t="s">
        <v>78</v>
      </c>
      <c r="AY331" s="19" t="s">
        <v>149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76</v>
      </c>
      <c r="BK331" s="226">
        <f>ROUND(I331*H331,2)</f>
        <v>0</v>
      </c>
      <c r="BL331" s="19" t="s">
        <v>286</v>
      </c>
      <c r="BM331" s="225" t="s">
        <v>2987</v>
      </c>
    </row>
    <row r="332" s="2" customFormat="1">
      <c r="A332" s="40"/>
      <c r="B332" s="41"/>
      <c r="C332" s="42"/>
      <c r="D332" s="227" t="s">
        <v>158</v>
      </c>
      <c r="E332" s="42"/>
      <c r="F332" s="228" t="s">
        <v>2863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158</v>
      </c>
      <c r="AU332" s="19" t="s">
        <v>78</v>
      </c>
    </row>
    <row r="333" s="2" customFormat="1" ht="16.5" customHeight="1">
      <c r="A333" s="40"/>
      <c r="B333" s="41"/>
      <c r="C333" s="234" t="s">
        <v>872</v>
      </c>
      <c r="D333" s="234" t="s">
        <v>198</v>
      </c>
      <c r="E333" s="235" t="s">
        <v>2988</v>
      </c>
      <c r="F333" s="236" t="s">
        <v>2866</v>
      </c>
      <c r="G333" s="237" t="s">
        <v>417</v>
      </c>
      <c r="H333" s="295"/>
      <c r="I333" s="239"/>
      <c r="J333" s="240">
        <f>ROUND(I333*H333,2)</f>
        <v>0</v>
      </c>
      <c r="K333" s="236" t="s">
        <v>155</v>
      </c>
      <c r="L333" s="241"/>
      <c r="M333" s="242" t="s">
        <v>19</v>
      </c>
      <c r="N333" s="243" t="s">
        <v>40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330</v>
      </c>
      <c r="AT333" s="225" t="s">
        <v>198</v>
      </c>
      <c r="AU333" s="225" t="s">
        <v>78</v>
      </c>
      <c r="AY333" s="19" t="s">
        <v>149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76</v>
      </c>
      <c r="BK333" s="226">
        <f>ROUND(I333*H333,2)</f>
        <v>0</v>
      </c>
      <c r="BL333" s="19" t="s">
        <v>286</v>
      </c>
      <c r="BM333" s="225" t="s">
        <v>2989</v>
      </c>
    </row>
    <row r="334" s="2" customFormat="1">
      <c r="A334" s="40"/>
      <c r="B334" s="41"/>
      <c r="C334" s="42"/>
      <c r="D334" s="227" t="s">
        <v>158</v>
      </c>
      <c r="E334" s="42"/>
      <c r="F334" s="228" t="s">
        <v>2866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158</v>
      </c>
      <c r="AU334" s="19" t="s">
        <v>78</v>
      </c>
    </row>
    <row r="335" s="2" customFormat="1" ht="16.5" customHeight="1">
      <c r="A335" s="40"/>
      <c r="B335" s="41"/>
      <c r="C335" s="214" t="s">
        <v>898</v>
      </c>
      <c r="D335" s="214" t="s">
        <v>151</v>
      </c>
      <c r="E335" s="215" t="s">
        <v>2990</v>
      </c>
      <c r="F335" s="216" t="s">
        <v>2991</v>
      </c>
      <c r="G335" s="217" t="s">
        <v>543</v>
      </c>
      <c r="H335" s="218">
        <v>1</v>
      </c>
      <c r="I335" s="219"/>
      <c r="J335" s="220">
        <f>ROUND(I335*H335,2)</f>
        <v>0</v>
      </c>
      <c r="K335" s="216" t="s">
        <v>155</v>
      </c>
      <c r="L335" s="46"/>
      <c r="M335" s="221" t="s">
        <v>19</v>
      </c>
      <c r="N335" s="222" t="s">
        <v>40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286</v>
      </c>
      <c r="AT335" s="225" t="s">
        <v>151</v>
      </c>
      <c r="AU335" s="225" t="s">
        <v>78</v>
      </c>
      <c r="AY335" s="19" t="s">
        <v>149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76</v>
      </c>
      <c r="BK335" s="226">
        <f>ROUND(I335*H335,2)</f>
        <v>0</v>
      </c>
      <c r="BL335" s="19" t="s">
        <v>286</v>
      </c>
      <c r="BM335" s="225" t="s">
        <v>2992</v>
      </c>
    </row>
    <row r="336" s="2" customFormat="1">
      <c r="A336" s="40"/>
      <c r="B336" s="41"/>
      <c r="C336" s="42"/>
      <c r="D336" s="227" t="s">
        <v>158</v>
      </c>
      <c r="E336" s="42"/>
      <c r="F336" s="228" t="s">
        <v>2991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158</v>
      </c>
      <c r="AU336" s="19" t="s">
        <v>78</v>
      </c>
    </row>
    <row r="337" s="12" customFormat="1" ht="22.8" customHeight="1">
      <c r="A337" s="12"/>
      <c r="B337" s="198"/>
      <c r="C337" s="199"/>
      <c r="D337" s="200" t="s">
        <v>68</v>
      </c>
      <c r="E337" s="212" t="s">
        <v>2993</v>
      </c>
      <c r="F337" s="212" t="s">
        <v>2994</v>
      </c>
      <c r="G337" s="199"/>
      <c r="H337" s="199"/>
      <c r="I337" s="202"/>
      <c r="J337" s="213">
        <f>BK337</f>
        <v>0</v>
      </c>
      <c r="K337" s="199"/>
      <c r="L337" s="204"/>
      <c r="M337" s="205"/>
      <c r="N337" s="206"/>
      <c r="O337" s="206"/>
      <c r="P337" s="207">
        <f>SUM(P338:P367)</f>
        <v>0</v>
      </c>
      <c r="Q337" s="206"/>
      <c r="R337" s="207">
        <f>SUM(R338:R367)</f>
        <v>0.075479999999999992</v>
      </c>
      <c r="S337" s="206"/>
      <c r="T337" s="208">
        <f>SUM(T338:T367)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9" t="s">
        <v>78</v>
      </c>
      <c r="AT337" s="210" t="s">
        <v>68</v>
      </c>
      <c r="AU337" s="210" t="s">
        <v>76</v>
      </c>
      <c r="AY337" s="209" t="s">
        <v>149</v>
      </c>
      <c r="BK337" s="211">
        <f>SUM(BK338:BK367)</f>
        <v>0</v>
      </c>
    </row>
    <row r="338" s="2" customFormat="1" ht="24.15" customHeight="1">
      <c r="A338" s="40"/>
      <c r="B338" s="41"/>
      <c r="C338" s="214" t="s">
        <v>941</v>
      </c>
      <c r="D338" s="214" t="s">
        <v>151</v>
      </c>
      <c r="E338" s="215" t="s">
        <v>2995</v>
      </c>
      <c r="F338" s="216" t="s">
        <v>2996</v>
      </c>
      <c r="G338" s="217" t="s">
        <v>228</v>
      </c>
      <c r="H338" s="218">
        <v>10</v>
      </c>
      <c r="I338" s="219"/>
      <c r="J338" s="220">
        <f>ROUND(I338*H338,2)</f>
        <v>0</v>
      </c>
      <c r="K338" s="216" t="s">
        <v>161</v>
      </c>
      <c r="L338" s="46"/>
      <c r="M338" s="221" t="s">
        <v>19</v>
      </c>
      <c r="N338" s="222" t="s">
        <v>40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286</v>
      </c>
      <c r="AT338" s="225" t="s">
        <v>151</v>
      </c>
      <c r="AU338" s="225" t="s">
        <v>78</v>
      </c>
      <c r="AY338" s="19" t="s">
        <v>149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76</v>
      </c>
      <c r="BK338" s="226">
        <f>ROUND(I338*H338,2)</f>
        <v>0</v>
      </c>
      <c r="BL338" s="19" t="s">
        <v>286</v>
      </c>
      <c r="BM338" s="225" t="s">
        <v>2997</v>
      </c>
    </row>
    <row r="339" s="2" customFormat="1">
      <c r="A339" s="40"/>
      <c r="B339" s="41"/>
      <c r="C339" s="42"/>
      <c r="D339" s="227" t="s">
        <v>158</v>
      </c>
      <c r="E339" s="42"/>
      <c r="F339" s="228" t="s">
        <v>2998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158</v>
      </c>
      <c r="AU339" s="19" t="s">
        <v>78</v>
      </c>
    </row>
    <row r="340" s="2" customFormat="1">
      <c r="A340" s="40"/>
      <c r="B340" s="41"/>
      <c r="C340" s="42"/>
      <c r="D340" s="232" t="s">
        <v>164</v>
      </c>
      <c r="E340" s="42"/>
      <c r="F340" s="233" t="s">
        <v>2999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164</v>
      </c>
      <c r="AU340" s="19" t="s">
        <v>78</v>
      </c>
    </row>
    <row r="341" s="2" customFormat="1" ht="16.5" customHeight="1">
      <c r="A341" s="40"/>
      <c r="B341" s="41"/>
      <c r="C341" s="234" t="s">
        <v>1278</v>
      </c>
      <c r="D341" s="234" t="s">
        <v>198</v>
      </c>
      <c r="E341" s="235" t="s">
        <v>3000</v>
      </c>
      <c r="F341" s="236" t="s">
        <v>3001</v>
      </c>
      <c r="G341" s="237" t="s">
        <v>228</v>
      </c>
      <c r="H341" s="238">
        <v>10</v>
      </c>
      <c r="I341" s="239"/>
      <c r="J341" s="240">
        <f>ROUND(I341*H341,2)</f>
        <v>0</v>
      </c>
      <c r="K341" s="236" t="s">
        <v>155</v>
      </c>
      <c r="L341" s="241"/>
      <c r="M341" s="242" t="s">
        <v>19</v>
      </c>
      <c r="N341" s="243" t="s">
        <v>40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330</v>
      </c>
      <c r="AT341" s="225" t="s">
        <v>198</v>
      </c>
      <c r="AU341" s="225" t="s">
        <v>78</v>
      </c>
      <c r="AY341" s="19" t="s">
        <v>149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76</v>
      </c>
      <c r="BK341" s="226">
        <f>ROUND(I341*H341,2)</f>
        <v>0</v>
      </c>
      <c r="BL341" s="19" t="s">
        <v>286</v>
      </c>
      <c r="BM341" s="225" t="s">
        <v>3002</v>
      </c>
    </row>
    <row r="342" s="2" customFormat="1">
      <c r="A342" s="40"/>
      <c r="B342" s="41"/>
      <c r="C342" s="42"/>
      <c r="D342" s="227" t="s">
        <v>158</v>
      </c>
      <c r="E342" s="42"/>
      <c r="F342" s="228" t="s">
        <v>3001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158</v>
      </c>
      <c r="AU342" s="19" t="s">
        <v>78</v>
      </c>
    </row>
    <row r="343" s="2" customFormat="1" ht="24.15" customHeight="1">
      <c r="A343" s="40"/>
      <c r="B343" s="41"/>
      <c r="C343" s="214" t="s">
        <v>1284</v>
      </c>
      <c r="D343" s="214" t="s">
        <v>151</v>
      </c>
      <c r="E343" s="215" t="s">
        <v>3003</v>
      </c>
      <c r="F343" s="216" t="s">
        <v>3004</v>
      </c>
      <c r="G343" s="217" t="s">
        <v>228</v>
      </c>
      <c r="H343" s="218">
        <v>60</v>
      </c>
      <c r="I343" s="219"/>
      <c r="J343" s="220">
        <f>ROUND(I343*H343,2)</f>
        <v>0</v>
      </c>
      <c r="K343" s="216" t="s">
        <v>161</v>
      </c>
      <c r="L343" s="46"/>
      <c r="M343" s="221" t="s">
        <v>19</v>
      </c>
      <c r="N343" s="222" t="s">
        <v>40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286</v>
      </c>
      <c r="AT343" s="225" t="s">
        <v>151</v>
      </c>
      <c r="AU343" s="225" t="s">
        <v>78</v>
      </c>
      <c r="AY343" s="19" t="s">
        <v>149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76</v>
      </c>
      <c r="BK343" s="226">
        <f>ROUND(I343*H343,2)</f>
        <v>0</v>
      </c>
      <c r="BL343" s="19" t="s">
        <v>286</v>
      </c>
      <c r="BM343" s="225" t="s">
        <v>3005</v>
      </c>
    </row>
    <row r="344" s="2" customFormat="1">
      <c r="A344" s="40"/>
      <c r="B344" s="41"/>
      <c r="C344" s="42"/>
      <c r="D344" s="227" t="s">
        <v>158</v>
      </c>
      <c r="E344" s="42"/>
      <c r="F344" s="228" t="s">
        <v>3006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158</v>
      </c>
      <c r="AU344" s="19" t="s">
        <v>78</v>
      </c>
    </row>
    <row r="345" s="2" customFormat="1">
      <c r="A345" s="40"/>
      <c r="B345" s="41"/>
      <c r="C345" s="42"/>
      <c r="D345" s="232" t="s">
        <v>164</v>
      </c>
      <c r="E345" s="42"/>
      <c r="F345" s="233" t="s">
        <v>3007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164</v>
      </c>
      <c r="AU345" s="19" t="s">
        <v>78</v>
      </c>
    </row>
    <row r="346" s="2" customFormat="1" ht="16.5" customHeight="1">
      <c r="A346" s="40"/>
      <c r="B346" s="41"/>
      <c r="C346" s="234" t="s">
        <v>1290</v>
      </c>
      <c r="D346" s="234" t="s">
        <v>198</v>
      </c>
      <c r="E346" s="235" t="s">
        <v>3008</v>
      </c>
      <c r="F346" s="236" t="s">
        <v>3009</v>
      </c>
      <c r="G346" s="237" t="s">
        <v>455</v>
      </c>
      <c r="H346" s="238">
        <v>60</v>
      </c>
      <c r="I346" s="239"/>
      <c r="J346" s="240">
        <f>ROUND(I346*H346,2)</f>
        <v>0</v>
      </c>
      <c r="K346" s="236" t="s">
        <v>155</v>
      </c>
      <c r="L346" s="241"/>
      <c r="M346" s="242" t="s">
        <v>19</v>
      </c>
      <c r="N346" s="243" t="s">
        <v>40</v>
      </c>
      <c r="O346" s="86"/>
      <c r="P346" s="223">
        <f>O346*H346</f>
        <v>0</v>
      </c>
      <c r="Q346" s="223">
        <v>0.001</v>
      </c>
      <c r="R346" s="223">
        <f>Q346*H346</f>
        <v>0.059999999999999998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330</v>
      </c>
      <c r="AT346" s="225" t="s">
        <v>198</v>
      </c>
      <c r="AU346" s="225" t="s">
        <v>78</v>
      </c>
      <c r="AY346" s="19" t="s">
        <v>149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76</v>
      </c>
      <c r="BK346" s="226">
        <f>ROUND(I346*H346,2)</f>
        <v>0</v>
      </c>
      <c r="BL346" s="19" t="s">
        <v>286</v>
      </c>
      <c r="BM346" s="225" t="s">
        <v>3010</v>
      </c>
    </row>
    <row r="347" s="2" customFormat="1">
      <c r="A347" s="40"/>
      <c r="B347" s="41"/>
      <c r="C347" s="42"/>
      <c r="D347" s="227" t="s">
        <v>158</v>
      </c>
      <c r="E347" s="42"/>
      <c r="F347" s="228" t="s">
        <v>3009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158</v>
      </c>
      <c r="AU347" s="19" t="s">
        <v>78</v>
      </c>
    </row>
    <row r="348" s="2" customFormat="1" ht="24.15" customHeight="1">
      <c r="A348" s="40"/>
      <c r="B348" s="41"/>
      <c r="C348" s="214" t="s">
        <v>1312</v>
      </c>
      <c r="D348" s="214" t="s">
        <v>151</v>
      </c>
      <c r="E348" s="215" t="s">
        <v>3011</v>
      </c>
      <c r="F348" s="216" t="s">
        <v>3012</v>
      </c>
      <c r="G348" s="217" t="s">
        <v>238</v>
      </c>
      <c r="H348" s="218">
        <v>3</v>
      </c>
      <c r="I348" s="219"/>
      <c r="J348" s="220">
        <f>ROUND(I348*H348,2)</f>
        <v>0</v>
      </c>
      <c r="K348" s="216" t="s">
        <v>161</v>
      </c>
      <c r="L348" s="46"/>
      <c r="M348" s="221" t="s">
        <v>19</v>
      </c>
      <c r="N348" s="222" t="s">
        <v>40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286</v>
      </c>
      <c r="AT348" s="225" t="s">
        <v>151</v>
      </c>
      <c r="AU348" s="225" t="s">
        <v>78</v>
      </c>
      <c r="AY348" s="19" t="s">
        <v>149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76</v>
      </c>
      <c r="BK348" s="226">
        <f>ROUND(I348*H348,2)</f>
        <v>0</v>
      </c>
      <c r="BL348" s="19" t="s">
        <v>286</v>
      </c>
      <c r="BM348" s="225" t="s">
        <v>3013</v>
      </c>
    </row>
    <row r="349" s="2" customFormat="1">
      <c r="A349" s="40"/>
      <c r="B349" s="41"/>
      <c r="C349" s="42"/>
      <c r="D349" s="227" t="s">
        <v>158</v>
      </c>
      <c r="E349" s="42"/>
      <c r="F349" s="228" t="s">
        <v>3014</v>
      </c>
      <c r="G349" s="42"/>
      <c r="H349" s="42"/>
      <c r="I349" s="229"/>
      <c r="J349" s="42"/>
      <c r="K349" s="42"/>
      <c r="L349" s="46"/>
      <c r="M349" s="230"/>
      <c r="N349" s="231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158</v>
      </c>
      <c r="AU349" s="19" t="s">
        <v>78</v>
      </c>
    </row>
    <row r="350" s="2" customFormat="1">
      <c r="A350" s="40"/>
      <c r="B350" s="41"/>
      <c r="C350" s="42"/>
      <c r="D350" s="232" t="s">
        <v>164</v>
      </c>
      <c r="E350" s="42"/>
      <c r="F350" s="233" t="s">
        <v>3015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164</v>
      </c>
      <c r="AU350" s="19" t="s">
        <v>78</v>
      </c>
    </row>
    <row r="351" s="2" customFormat="1" ht="21.75" customHeight="1">
      <c r="A351" s="40"/>
      <c r="B351" s="41"/>
      <c r="C351" s="234" t="s">
        <v>1320</v>
      </c>
      <c r="D351" s="234" t="s">
        <v>198</v>
      </c>
      <c r="E351" s="235" t="s">
        <v>3016</v>
      </c>
      <c r="F351" s="236" t="s">
        <v>3017</v>
      </c>
      <c r="G351" s="237" t="s">
        <v>238</v>
      </c>
      <c r="H351" s="238">
        <v>3</v>
      </c>
      <c r="I351" s="239"/>
      <c r="J351" s="240">
        <f>ROUND(I351*H351,2)</f>
        <v>0</v>
      </c>
      <c r="K351" s="236" t="s">
        <v>19</v>
      </c>
      <c r="L351" s="241"/>
      <c r="M351" s="242" t="s">
        <v>19</v>
      </c>
      <c r="N351" s="243" t="s">
        <v>40</v>
      </c>
      <c r="O351" s="86"/>
      <c r="P351" s="223">
        <f>O351*H351</f>
        <v>0</v>
      </c>
      <c r="Q351" s="223">
        <v>0.0041999999999999997</v>
      </c>
      <c r="R351" s="223">
        <f>Q351*H351</f>
        <v>0.0126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330</v>
      </c>
      <c r="AT351" s="225" t="s">
        <v>198</v>
      </c>
      <c r="AU351" s="225" t="s">
        <v>78</v>
      </c>
      <c r="AY351" s="19" t="s">
        <v>149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76</v>
      </c>
      <c r="BK351" s="226">
        <f>ROUND(I351*H351,2)</f>
        <v>0</v>
      </c>
      <c r="BL351" s="19" t="s">
        <v>286</v>
      </c>
      <c r="BM351" s="225" t="s">
        <v>3018</v>
      </c>
    </row>
    <row r="352" s="2" customFormat="1">
      <c r="A352" s="40"/>
      <c r="B352" s="41"/>
      <c r="C352" s="42"/>
      <c r="D352" s="227" t="s">
        <v>158</v>
      </c>
      <c r="E352" s="42"/>
      <c r="F352" s="228" t="s">
        <v>3017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158</v>
      </c>
      <c r="AU352" s="19" t="s">
        <v>78</v>
      </c>
    </row>
    <row r="353" s="2" customFormat="1" ht="16.5" customHeight="1">
      <c r="A353" s="40"/>
      <c r="B353" s="41"/>
      <c r="C353" s="214" t="s">
        <v>1297</v>
      </c>
      <c r="D353" s="214" t="s">
        <v>151</v>
      </c>
      <c r="E353" s="215" t="s">
        <v>3019</v>
      </c>
      <c r="F353" s="216" t="s">
        <v>3020</v>
      </c>
      <c r="G353" s="217" t="s">
        <v>238</v>
      </c>
      <c r="H353" s="218">
        <v>9</v>
      </c>
      <c r="I353" s="219"/>
      <c r="J353" s="220">
        <f>ROUND(I353*H353,2)</f>
        <v>0</v>
      </c>
      <c r="K353" s="216" t="s">
        <v>161</v>
      </c>
      <c r="L353" s="46"/>
      <c r="M353" s="221" t="s">
        <v>19</v>
      </c>
      <c r="N353" s="222" t="s">
        <v>40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286</v>
      </c>
      <c r="AT353" s="225" t="s">
        <v>151</v>
      </c>
      <c r="AU353" s="225" t="s">
        <v>78</v>
      </c>
      <c r="AY353" s="19" t="s">
        <v>149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76</v>
      </c>
      <c r="BK353" s="226">
        <f>ROUND(I353*H353,2)</f>
        <v>0</v>
      </c>
      <c r="BL353" s="19" t="s">
        <v>286</v>
      </c>
      <c r="BM353" s="225" t="s">
        <v>3021</v>
      </c>
    </row>
    <row r="354" s="2" customFormat="1">
      <c r="A354" s="40"/>
      <c r="B354" s="41"/>
      <c r="C354" s="42"/>
      <c r="D354" s="227" t="s">
        <v>158</v>
      </c>
      <c r="E354" s="42"/>
      <c r="F354" s="228" t="s">
        <v>3022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158</v>
      </c>
      <c r="AU354" s="19" t="s">
        <v>78</v>
      </c>
    </row>
    <row r="355" s="2" customFormat="1">
      <c r="A355" s="40"/>
      <c r="B355" s="41"/>
      <c r="C355" s="42"/>
      <c r="D355" s="232" t="s">
        <v>164</v>
      </c>
      <c r="E355" s="42"/>
      <c r="F355" s="233" t="s">
        <v>3023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164</v>
      </c>
      <c r="AU355" s="19" t="s">
        <v>78</v>
      </c>
    </row>
    <row r="356" s="2" customFormat="1" ht="16.5" customHeight="1">
      <c r="A356" s="40"/>
      <c r="B356" s="41"/>
      <c r="C356" s="234" t="s">
        <v>1303</v>
      </c>
      <c r="D356" s="234" t="s">
        <v>198</v>
      </c>
      <c r="E356" s="235" t="s">
        <v>3024</v>
      </c>
      <c r="F356" s="236" t="s">
        <v>3025</v>
      </c>
      <c r="G356" s="237" t="s">
        <v>238</v>
      </c>
      <c r="H356" s="238">
        <v>9</v>
      </c>
      <c r="I356" s="239"/>
      <c r="J356" s="240">
        <f>ROUND(I356*H356,2)</f>
        <v>0</v>
      </c>
      <c r="K356" s="236" t="s">
        <v>155</v>
      </c>
      <c r="L356" s="241"/>
      <c r="M356" s="242" t="s">
        <v>19</v>
      </c>
      <c r="N356" s="243" t="s">
        <v>40</v>
      </c>
      <c r="O356" s="86"/>
      <c r="P356" s="223">
        <f>O356*H356</f>
        <v>0</v>
      </c>
      <c r="Q356" s="223">
        <v>0.00032000000000000003</v>
      </c>
      <c r="R356" s="223">
        <f>Q356*H356</f>
        <v>0.0028800000000000002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330</v>
      </c>
      <c r="AT356" s="225" t="s">
        <v>198</v>
      </c>
      <c r="AU356" s="225" t="s">
        <v>78</v>
      </c>
      <c r="AY356" s="19" t="s">
        <v>149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76</v>
      </c>
      <c r="BK356" s="226">
        <f>ROUND(I356*H356,2)</f>
        <v>0</v>
      </c>
      <c r="BL356" s="19" t="s">
        <v>286</v>
      </c>
      <c r="BM356" s="225" t="s">
        <v>3026</v>
      </c>
    </row>
    <row r="357" s="2" customFormat="1">
      <c r="A357" s="40"/>
      <c r="B357" s="41"/>
      <c r="C357" s="42"/>
      <c r="D357" s="227" t="s">
        <v>158</v>
      </c>
      <c r="E357" s="42"/>
      <c r="F357" s="228" t="s">
        <v>3025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158</v>
      </c>
      <c r="AU357" s="19" t="s">
        <v>78</v>
      </c>
    </row>
    <row r="358" s="2" customFormat="1" ht="24.15" customHeight="1">
      <c r="A358" s="40"/>
      <c r="B358" s="41"/>
      <c r="C358" s="214" t="s">
        <v>1325</v>
      </c>
      <c r="D358" s="214" t="s">
        <v>151</v>
      </c>
      <c r="E358" s="215" t="s">
        <v>3027</v>
      </c>
      <c r="F358" s="216" t="s">
        <v>3028</v>
      </c>
      <c r="G358" s="217" t="s">
        <v>228</v>
      </c>
      <c r="H358" s="218">
        <v>33</v>
      </c>
      <c r="I358" s="219"/>
      <c r="J358" s="220">
        <f>ROUND(I358*H358,2)</f>
        <v>0</v>
      </c>
      <c r="K358" s="216" t="s">
        <v>155</v>
      </c>
      <c r="L358" s="46"/>
      <c r="M358" s="221" t="s">
        <v>19</v>
      </c>
      <c r="N358" s="222" t="s">
        <v>40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796</v>
      </c>
      <c r="AT358" s="225" t="s">
        <v>151</v>
      </c>
      <c r="AU358" s="225" t="s">
        <v>78</v>
      </c>
      <c r="AY358" s="19" t="s">
        <v>149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76</v>
      </c>
      <c r="BK358" s="226">
        <f>ROUND(I358*H358,2)</f>
        <v>0</v>
      </c>
      <c r="BL358" s="19" t="s">
        <v>796</v>
      </c>
      <c r="BM358" s="225" t="s">
        <v>3029</v>
      </c>
    </row>
    <row r="359" s="2" customFormat="1">
      <c r="A359" s="40"/>
      <c r="B359" s="41"/>
      <c r="C359" s="42"/>
      <c r="D359" s="227" t="s">
        <v>158</v>
      </c>
      <c r="E359" s="42"/>
      <c r="F359" s="228" t="s">
        <v>3028</v>
      </c>
      <c r="G359" s="42"/>
      <c r="H359" s="42"/>
      <c r="I359" s="229"/>
      <c r="J359" s="42"/>
      <c r="K359" s="42"/>
      <c r="L359" s="46"/>
      <c r="M359" s="230"/>
      <c r="N359" s="231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158</v>
      </c>
      <c r="AU359" s="19" t="s">
        <v>78</v>
      </c>
    </row>
    <row r="360" s="2" customFormat="1" ht="16.5" customHeight="1">
      <c r="A360" s="40"/>
      <c r="B360" s="41"/>
      <c r="C360" s="214" t="s">
        <v>1332</v>
      </c>
      <c r="D360" s="214" t="s">
        <v>151</v>
      </c>
      <c r="E360" s="215" t="s">
        <v>3030</v>
      </c>
      <c r="F360" s="216" t="s">
        <v>3031</v>
      </c>
      <c r="G360" s="217" t="s">
        <v>417</v>
      </c>
      <c r="H360" s="244"/>
      <c r="I360" s="219"/>
      <c r="J360" s="220">
        <f>ROUND(I360*H360,2)</f>
        <v>0</v>
      </c>
      <c r="K360" s="216" t="s">
        <v>155</v>
      </c>
      <c r="L360" s="46"/>
      <c r="M360" s="221" t="s">
        <v>19</v>
      </c>
      <c r="N360" s="222" t="s">
        <v>40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286</v>
      </c>
      <c r="AT360" s="225" t="s">
        <v>151</v>
      </c>
      <c r="AU360" s="225" t="s">
        <v>78</v>
      </c>
      <c r="AY360" s="19" t="s">
        <v>149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76</v>
      </c>
      <c r="BK360" s="226">
        <f>ROUND(I360*H360,2)</f>
        <v>0</v>
      </c>
      <c r="BL360" s="19" t="s">
        <v>286</v>
      </c>
      <c r="BM360" s="225" t="s">
        <v>3032</v>
      </c>
    </row>
    <row r="361" s="2" customFormat="1">
      <c r="A361" s="40"/>
      <c r="B361" s="41"/>
      <c r="C361" s="42"/>
      <c r="D361" s="227" t="s">
        <v>158</v>
      </c>
      <c r="E361" s="42"/>
      <c r="F361" s="228" t="s">
        <v>3031</v>
      </c>
      <c r="G361" s="42"/>
      <c r="H361" s="42"/>
      <c r="I361" s="229"/>
      <c r="J361" s="42"/>
      <c r="K361" s="42"/>
      <c r="L361" s="46"/>
      <c r="M361" s="230"/>
      <c r="N361" s="231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158</v>
      </c>
      <c r="AU361" s="19" t="s">
        <v>78</v>
      </c>
    </row>
    <row r="362" s="2" customFormat="1" ht="16.5" customHeight="1">
      <c r="A362" s="40"/>
      <c r="B362" s="41"/>
      <c r="C362" s="234" t="s">
        <v>1337</v>
      </c>
      <c r="D362" s="234" t="s">
        <v>198</v>
      </c>
      <c r="E362" s="235" t="s">
        <v>3033</v>
      </c>
      <c r="F362" s="236" t="s">
        <v>2860</v>
      </c>
      <c r="G362" s="237" t="s">
        <v>417</v>
      </c>
      <c r="H362" s="295"/>
      <c r="I362" s="239"/>
      <c r="J362" s="240">
        <f>ROUND(I362*H362,2)</f>
        <v>0</v>
      </c>
      <c r="K362" s="236" t="s">
        <v>155</v>
      </c>
      <c r="L362" s="241"/>
      <c r="M362" s="242" t="s">
        <v>19</v>
      </c>
      <c r="N362" s="243" t="s">
        <v>40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330</v>
      </c>
      <c r="AT362" s="225" t="s">
        <v>198</v>
      </c>
      <c r="AU362" s="225" t="s">
        <v>78</v>
      </c>
      <c r="AY362" s="19" t="s">
        <v>149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76</v>
      </c>
      <c r="BK362" s="226">
        <f>ROUND(I362*H362,2)</f>
        <v>0</v>
      </c>
      <c r="BL362" s="19" t="s">
        <v>286</v>
      </c>
      <c r="BM362" s="225" t="s">
        <v>3034</v>
      </c>
    </row>
    <row r="363" s="2" customFormat="1">
      <c r="A363" s="40"/>
      <c r="B363" s="41"/>
      <c r="C363" s="42"/>
      <c r="D363" s="227" t="s">
        <v>158</v>
      </c>
      <c r="E363" s="42"/>
      <c r="F363" s="228" t="s">
        <v>2860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158</v>
      </c>
      <c r="AU363" s="19" t="s">
        <v>78</v>
      </c>
    </row>
    <row r="364" s="2" customFormat="1" ht="16.5" customHeight="1">
      <c r="A364" s="40"/>
      <c r="B364" s="41"/>
      <c r="C364" s="234" t="s">
        <v>1343</v>
      </c>
      <c r="D364" s="234" t="s">
        <v>198</v>
      </c>
      <c r="E364" s="235" t="s">
        <v>3035</v>
      </c>
      <c r="F364" s="236" t="s">
        <v>2863</v>
      </c>
      <c r="G364" s="237" t="s">
        <v>417</v>
      </c>
      <c r="H364" s="295"/>
      <c r="I364" s="239"/>
      <c r="J364" s="240">
        <f>ROUND(I364*H364,2)</f>
        <v>0</v>
      </c>
      <c r="K364" s="236" t="s">
        <v>155</v>
      </c>
      <c r="L364" s="241"/>
      <c r="M364" s="242" t="s">
        <v>19</v>
      </c>
      <c r="N364" s="243" t="s">
        <v>40</v>
      </c>
      <c r="O364" s="86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330</v>
      </c>
      <c r="AT364" s="225" t="s">
        <v>198</v>
      </c>
      <c r="AU364" s="225" t="s">
        <v>78</v>
      </c>
      <c r="AY364" s="19" t="s">
        <v>149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76</v>
      </c>
      <c r="BK364" s="226">
        <f>ROUND(I364*H364,2)</f>
        <v>0</v>
      </c>
      <c r="BL364" s="19" t="s">
        <v>286</v>
      </c>
      <c r="BM364" s="225" t="s">
        <v>3036</v>
      </c>
    </row>
    <row r="365" s="2" customFormat="1">
      <c r="A365" s="40"/>
      <c r="B365" s="41"/>
      <c r="C365" s="42"/>
      <c r="D365" s="227" t="s">
        <v>158</v>
      </c>
      <c r="E365" s="42"/>
      <c r="F365" s="228" t="s">
        <v>2863</v>
      </c>
      <c r="G365" s="42"/>
      <c r="H365" s="42"/>
      <c r="I365" s="229"/>
      <c r="J365" s="42"/>
      <c r="K365" s="42"/>
      <c r="L365" s="46"/>
      <c r="M365" s="230"/>
      <c r="N365" s="231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158</v>
      </c>
      <c r="AU365" s="19" t="s">
        <v>78</v>
      </c>
    </row>
    <row r="366" s="2" customFormat="1" ht="16.5" customHeight="1">
      <c r="A366" s="40"/>
      <c r="B366" s="41"/>
      <c r="C366" s="234" t="s">
        <v>1349</v>
      </c>
      <c r="D366" s="234" t="s">
        <v>198</v>
      </c>
      <c r="E366" s="235" t="s">
        <v>3037</v>
      </c>
      <c r="F366" s="236" t="s">
        <v>2866</v>
      </c>
      <c r="G366" s="237" t="s">
        <v>417</v>
      </c>
      <c r="H366" s="295"/>
      <c r="I366" s="239"/>
      <c r="J366" s="240">
        <f>ROUND(I366*H366,2)</f>
        <v>0</v>
      </c>
      <c r="K366" s="236" t="s">
        <v>155</v>
      </c>
      <c r="L366" s="241"/>
      <c r="M366" s="242" t="s">
        <v>19</v>
      </c>
      <c r="N366" s="243" t="s">
        <v>40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330</v>
      </c>
      <c r="AT366" s="225" t="s">
        <v>198</v>
      </c>
      <c r="AU366" s="225" t="s">
        <v>78</v>
      </c>
      <c r="AY366" s="19" t="s">
        <v>149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76</v>
      </c>
      <c r="BK366" s="226">
        <f>ROUND(I366*H366,2)</f>
        <v>0</v>
      </c>
      <c r="BL366" s="19" t="s">
        <v>286</v>
      </c>
      <c r="BM366" s="225" t="s">
        <v>3038</v>
      </c>
    </row>
    <row r="367" s="2" customFormat="1">
      <c r="A367" s="40"/>
      <c r="B367" s="41"/>
      <c r="C367" s="42"/>
      <c r="D367" s="227" t="s">
        <v>158</v>
      </c>
      <c r="E367" s="42"/>
      <c r="F367" s="228" t="s">
        <v>2866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158</v>
      </c>
      <c r="AU367" s="19" t="s">
        <v>78</v>
      </c>
    </row>
    <row r="368" s="12" customFormat="1" ht="22.8" customHeight="1">
      <c r="A368" s="12"/>
      <c r="B368" s="198"/>
      <c r="C368" s="199"/>
      <c r="D368" s="200" t="s">
        <v>68</v>
      </c>
      <c r="E368" s="212" t="s">
        <v>3039</v>
      </c>
      <c r="F368" s="212" t="s">
        <v>3040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SUM(P369:P384)</f>
        <v>0</v>
      </c>
      <c r="Q368" s="206"/>
      <c r="R368" s="207">
        <f>SUM(R369:R384)</f>
        <v>0</v>
      </c>
      <c r="S368" s="206"/>
      <c r="T368" s="208">
        <f>SUM(T369:T384)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78</v>
      </c>
      <c r="AT368" s="210" t="s">
        <v>68</v>
      </c>
      <c r="AU368" s="210" t="s">
        <v>76</v>
      </c>
      <c r="AY368" s="209" t="s">
        <v>149</v>
      </c>
      <c r="BK368" s="211">
        <f>SUM(BK369:BK384)</f>
        <v>0</v>
      </c>
    </row>
    <row r="369" s="2" customFormat="1" ht="24.15" customHeight="1">
      <c r="A369" s="40"/>
      <c r="B369" s="41"/>
      <c r="C369" s="214" t="s">
        <v>1355</v>
      </c>
      <c r="D369" s="214" t="s">
        <v>151</v>
      </c>
      <c r="E369" s="215" t="s">
        <v>3041</v>
      </c>
      <c r="F369" s="216" t="s">
        <v>3042</v>
      </c>
      <c r="G369" s="217" t="s">
        <v>238</v>
      </c>
      <c r="H369" s="218">
        <v>1</v>
      </c>
      <c r="I369" s="219"/>
      <c r="J369" s="220">
        <f>ROUND(I369*H369,2)</f>
        <v>0</v>
      </c>
      <c r="K369" s="216" t="s">
        <v>161</v>
      </c>
      <c r="L369" s="46"/>
      <c r="M369" s="221" t="s">
        <v>19</v>
      </c>
      <c r="N369" s="222" t="s">
        <v>40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286</v>
      </c>
      <c r="AT369" s="225" t="s">
        <v>151</v>
      </c>
      <c r="AU369" s="225" t="s">
        <v>78</v>
      </c>
      <c r="AY369" s="19" t="s">
        <v>149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76</v>
      </c>
      <c r="BK369" s="226">
        <f>ROUND(I369*H369,2)</f>
        <v>0</v>
      </c>
      <c r="BL369" s="19" t="s">
        <v>286</v>
      </c>
      <c r="BM369" s="225" t="s">
        <v>3043</v>
      </c>
    </row>
    <row r="370" s="2" customFormat="1">
      <c r="A370" s="40"/>
      <c r="B370" s="41"/>
      <c r="C370" s="42"/>
      <c r="D370" s="227" t="s">
        <v>158</v>
      </c>
      <c r="E370" s="42"/>
      <c r="F370" s="228" t="s">
        <v>3044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158</v>
      </c>
      <c r="AU370" s="19" t="s">
        <v>78</v>
      </c>
    </row>
    <row r="371" s="2" customFormat="1">
      <c r="A371" s="40"/>
      <c r="B371" s="41"/>
      <c r="C371" s="42"/>
      <c r="D371" s="232" t="s">
        <v>164</v>
      </c>
      <c r="E371" s="42"/>
      <c r="F371" s="233" t="s">
        <v>3045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164</v>
      </c>
      <c r="AU371" s="19" t="s">
        <v>78</v>
      </c>
    </row>
    <row r="372" s="2" customFormat="1" ht="33" customHeight="1">
      <c r="A372" s="40"/>
      <c r="B372" s="41"/>
      <c r="C372" s="214" t="s">
        <v>1362</v>
      </c>
      <c r="D372" s="214" t="s">
        <v>151</v>
      </c>
      <c r="E372" s="215" t="s">
        <v>3046</v>
      </c>
      <c r="F372" s="216" t="s">
        <v>3047</v>
      </c>
      <c r="G372" s="217" t="s">
        <v>3048</v>
      </c>
      <c r="H372" s="218">
        <v>1</v>
      </c>
      <c r="I372" s="219"/>
      <c r="J372" s="220">
        <f>ROUND(I372*H372,2)</f>
        <v>0</v>
      </c>
      <c r="K372" s="216" t="s">
        <v>155</v>
      </c>
      <c r="L372" s="46"/>
      <c r="M372" s="221" t="s">
        <v>19</v>
      </c>
      <c r="N372" s="222" t="s">
        <v>40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286</v>
      </c>
      <c r="AT372" s="225" t="s">
        <v>151</v>
      </c>
      <c r="AU372" s="225" t="s">
        <v>78</v>
      </c>
      <c r="AY372" s="19" t="s">
        <v>149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76</v>
      </c>
      <c r="BK372" s="226">
        <f>ROUND(I372*H372,2)</f>
        <v>0</v>
      </c>
      <c r="BL372" s="19" t="s">
        <v>286</v>
      </c>
      <c r="BM372" s="225" t="s">
        <v>3049</v>
      </c>
    </row>
    <row r="373" s="2" customFormat="1">
      <c r="A373" s="40"/>
      <c r="B373" s="41"/>
      <c r="C373" s="42"/>
      <c r="D373" s="227" t="s">
        <v>158</v>
      </c>
      <c r="E373" s="42"/>
      <c r="F373" s="228" t="s">
        <v>3047</v>
      </c>
      <c r="G373" s="42"/>
      <c r="H373" s="42"/>
      <c r="I373" s="229"/>
      <c r="J373" s="42"/>
      <c r="K373" s="42"/>
      <c r="L373" s="46"/>
      <c r="M373" s="230"/>
      <c r="N373" s="231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158</v>
      </c>
      <c r="AU373" s="19" t="s">
        <v>78</v>
      </c>
    </row>
    <row r="374" s="13" customFormat="1">
      <c r="A374" s="13"/>
      <c r="B374" s="249"/>
      <c r="C374" s="250"/>
      <c r="D374" s="227" t="s">
        <v>438</v>
      </c>
      <c r="E374" s="251" t="s">
        <v>19</v>
      </c>
      <c r="F374" s="252" t="s">
        <v>3050</v>
      </c>
      <c r="G374" s="250"/>
      <c r="H374" s="251" t="s">
        <v>19</v>
      </c>
      <c r="I374" s="253"/>
      <c r="J374" s="250"/>
      <c r="K374" s="250"/>
      <c r="L374" s="254"/>
      <c r="M374" s="255"/>
      <c r="N374" s="256"/>
      <c r="O374" s="256"/>
      <c r="P374" s="256"/>
      <c r="Q374" s="256"/>
      <c r="R374" s="256"/>
      <c r="S374" s="256"/>
      <c r="T374" s="25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8" t="s">
        <v>438</v>
      </c>
      <c r="AU374" s="258" t="s">
        <v>78</v>
      </c>
      <c r="AV374" s="13" t="s">
        <v>76</v>
      </c>
      <c r="AW374" s="13" t="s">
        <v>31</v>
      </c>
      <c r="AX374" s="13" t="s">
        <v>69</v>
      </c>
      <c r="AY374" s="258" t="s">
        <v>149</v>
      </c>
    </row>
    <row r="375" s="13" customFormat="1">
      <c r="A375" s="13"/>
      <c r="B375" s="249"/>
      <c r="C375" s="250"/>
      <c r="D375" s="227" t="s">
        <v>438</v>
      </c>
      <c r="E375" s="251" t="s">
        <v>19</v>
      </c>
      <c r="F375" s="252" t="s">
        <v>3051</v>
      </c>
      <c r="G375" s="250"/>
      <c r="H375" s="251" t="s">
        <v>19</v>
      </c>
      <c r="I375" s="253"/>
      <c r="J375" s="250"/>
      <c r="K375" s="250"/>
      <c r="L375" s="254"/>
      <c r="M375" s="255"/>
      <c r="N375" s="256"/>
      <c r="O375" s="256"/>
      <c r="P375" s="256"/>
      <c r="Q375" s="256"/>
      <c r="R375" s="256"/>
      <c r="S375" s="256"/>
      <c r="T375" s="25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8" t="s">
        <v>438</v>
      </c>
      <c r="AU375" s="258" t="s">
        <v>78</v>
      </c>
      <c r="AV375" s="13" t="s">
        <v>76</v>
      </c>
      <c r="AW375" s="13" t="s">
        <v>31</v>
      </c>
      <c r="AX375" s="13" t="s">
        <v>69</v>
      </c>
      <c r="AY375" s="258" t="s">
        <v>149</v>
      </c>
    </row>
    <row r="376" s="13" customFormat="1">
      <c r="A376" s="13"/>
      <c r="B376" s="249"/>
      <c r="C376" s="250"/>
      <c r="D376" s="227" t="s">
        <v>438</v>
      </c>
      <c r="E376" s="251" t="s">
        <v>19</v>
      </c>
      <c r="F376" s="252" t="s">
        <v>3052</v>
      </c>
      <c r="G376" s="250"/>
      <c r="H376" s="251" t="s">
        <v>19</v>
      </c>
      <c r="I376" s="253"/>
      <c r="J376" s="250"/>
      <c r="K376" s="250"/>
      <c r="L376" s="254"/>
      <c r="M376" s="255"/>
      <c r="N376" s="256"/>
      <c r="O376" s="256"/>
      <c r="P376" s="256"/>
      <c r="Q376" s="256"/>
      <c r="R376" s="256"/>
      <c r="S376" s="256"/>
      <c r="T376" s="25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8" t="s">
        <v>438</v>
      </c>
      <c r="AU376" s="258" t="s">
        <v>78</v>
      </c>
      <c r="AV376" s="13" t="s">
        <v>76</v>
      </c>
      <c r="AW376" s="13" t="s">
        <v>31</v>
      </c>
      <c r="AX376" s="13" t="s">
        <v>69</v>
      </c>
      <c r="AY376" s="258" t="s">
        <v>149</v>
      </c>
    </row>
    <row r="377" s="13" customFormat="1">
      <c r="A377" s="13"/>
      <c r="B377" s="249"/>
      <c r="C377" s="250"/>
      <c r="D377" s="227" t="s">
        <v>438</v>
      </c>
      <c r="E377" s="251" t="s">
        <v>19</v>
      </c>
      <c r="F377" s="252" t="s">
        <v>3053</v>
      </c>
      <c r="G377" s="250"/>
      <c r="H377" s="251" t="s">
        <v>19</v>
      </c>
      <c r="I377" s="253"/>
      <c r="J377" s="250"/>
      <c r="K377" s="250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438</v>
      </c>
      <c r="AU377" s="258" t="s">
        <v>78</v>
      </c>
      <c r="AV377" s="13" t="s">
        <v>76</v>
      </c>
      <c r="AW377" s="13" t="s">
        <v>31</v>
      </c>
      <c r="AX377" s="13" t="s">
        <v>69</v>
      </c>
      <c r="AY377" s="258" t="s">
        <v>149</v>
      </c>
    </row>
    <row r="378" s="13" customFormat="1">
      <c r="A378" s="13"/>
      <c r="B378" s="249"/>
      <c r="C378" s="250"/>
      <c r="D378" s="227" t="s">
        <v>438</v>
      </c>
      <c r="E378" s="251" t="s">
        <v>19</v>
      </c>
      <c r="F378" s="252" t="s">
        <v>3054</v>
      </c>
      <c r="G378" s="250"/>
      <c r="H378" s="251" t="s">
        <v>19</v>
      </c>
      <c r="I378" s="253"/>
      <c r="J378" s="250"/>
      <c r="K378" s="250"/>
      <c r="L378" s="254"/>
      <c r="M378" s="255"/>
      <c r="N378" s="256"/>
      <c r="O378" s="256"/>
      <c r="P378" s="256"/>
      <c r="Q378" s="256"/>
      <c r="R378" s="256"/>
      <c r="S378" s="256"/>
      <c r="T378" s="25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8" t="s">
        <v>438</v>
      </c>
      <c r="AU378" s="258" t="s">
        <v>78</v>
      </c>
      <c r="AV378" s="13" t="s">
        <v>76</v>
      </c>
      <c r="AW378" s="13" t="s">
        <v>31</v>
      </c>
      <c r="AX378" s="13" t="s">
        <v>69</v>
      </c>
      <c r="AY378" s="258" t="s">
        <v>149</v>
      </c>
    </row>
    <row r="379" s="13" customFormat="1">
      <c r="A379" s="13"/>
      <c r="B379" s="249"/>
      <c r="C379" s="250"/>
      <c r="D379" s="227" t="s">
        <v>438</v>
      </c>
      <c r="E379" s="251" t="s">
        <v>19</v>
      </c>
      <c r="F379" s="252" t="s">
        <v>3055</v>
      </c>
      <c r="G379" s="250"/>
      <c r="H379" s="251" t="s">
        <v>19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8" t="s">
        <v>438</v>
      </c>
      <c r="AU379" s="258" t="s">
        <v>78</v>
      </c>
      <c r="AV379" s="13" t="s">
        <v>76</v>
      </c>
      <c r="AW379" s="13" t="s">
        <v>31</v>
      </c>
      <c r="AX379" s="13" t="s">
        <v>69</v>
      </c>
      <c r="AY379" s="258" t="s">
        <v>149</v>
      </c>
    </row>
    <row r="380" s="14" customFormat="1">
      <c r="A380" s="14"/>
      <c r="B380" s="259"/>
      <c r="C380" s="260"/>
      <c r="D380" s="227" t="s">
        <v>438</v>
      </c>
      <c r="E380" s="261" t="s">
        <v>19</v>
      </c>
      <c r="F380" s="262" t="s">
        <v>3056</v>
      </c>
      <c r="G380" s="260"/>
      <c r="H380" s="263">
        <v>1</v>
      </c>
      <c r="I380" s="264"/>
      <c r="J380" s="260"/>
      <c r="K380" s="260"/>
      <c r="L380" s="265"/>
      <c r="M380" s="266"/>
      <c r="N380" s="267"/>
      <c r="O380" s="267"/>
      <c r="P380" s="267"/>
      <c r="Q380" s="267"/>
      <c r="R380" s="267"/>
      <c r="S380" s="267"/>
      <c r="T380" s="26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9" t="s">
        <v>438</v>
      </c>
      <c r="AU380" s="269" t="s">
        <v>78</v>
      </c>
      <c r="AV380" s="14" t="s">
        <v>78</v>
      </c>
      <c r="AW380" s="14" t="s">
        <v>31</v>
      </c>
      <c r="AX380" s="14" t="s">
        <v>76</v>
      </c>
      <c r="AY380" s="269" t="s">
        <v>149</v>
      </c>
    </row>
    <row r="381" s="2" customFormat="1" ht="55.5" customHeight="1">
      <c r="A381" s="40"/>
      <c r="B381" s="41"/>
      <c r="C381" s="214" t="s">
        <v>1366</v>
      </c>
      <c r="D381" s="214" t="s">
        <v>151</v>
      </c>
      <c r="E381" s="215" t="s">
        <v>3057</v>
      </c>
      <c r="F381" s="216" t="s">
        <v>3058</v>
      </c>
      <c r="G381" s="217" t="s">
        <v>3048</v>
      </c>
      <c r="H381" s="218">
        <v>1</v>
      </c>
      <c r="I381" s="219"/>
      <c r="J381" s="220">
        <f>ROUND(I381*H381,2)</f>
        <v>0</v>
      </c>
      <c r="K381" s="216" t="s">
        <v>155</v>
      </c>
      <c r="L381" s="46"/>
      <c r="M381" s="221" t="s">
        <v>19</v>
      </c>
      <c r="N381" s="222" t="s">
        <v>40</v>
      </c>
      <c r="O381" s="86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286</v>
      </c>
      <c r="AT381" s="225" t="s">
        <v>151</v>
      </c>
      <c r="AU381" s="225" t="s">
        <v>78</v>
      </c>
      <c r="AY381" s="19" t="s">
        <v>149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76</v>
      </c>
      <c r="BK381" s="226">
        <f>ROUND(I381*H381,2)</f>
        <v>0</v>
      </c>
      <c r="BL381" s="19" t="s">
        <v>286</v>
      </c>
      <c r="BM381" s="225" t="s">
        <v>3059</v>
      </c>
    </row>
    <row r="382" s="2" customFormat="1">
      <c r="A382" s="40"/>
      <c r="B382" s="41"/>
      <c r="C382" s="42"/>
      <c r="D382" s="227" t="s">
        <v>158</v>
      </c>
      <c r="E382" s="42"/>
      <c r="F382" s="228" t="s">
        <v>3058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158</v>
      </c>
      <c r="AU382" s="19" t="s">
        <v>78</v>
      </c>
    </row>
    <row r="383" s="2" customFormat="1" ht="37.8" customHeight="1">
      <c r="A383" s="40"/>
      <c r="B383" s="41"/>
      <c r="C383" s="214" t="s">
        <v>1375</v>
      </c>
      <c r="D383" s="214" t="s">
        <v>151</v>
      </c>
      <c r="E383" s="215" t="s">
        <v>3060</v>
      </c>
      <c r="F383" s="216" t="s">
        <v>3061</v>
      </c>
      <c r="G383" s="217" t="s">
        <v>3048</v>
      </c>
      <c r="H383" s="218">
        <v>1</v>
      </c>
      <c r="I383" s="219"/>
      <c r="J383" s="220">
        <f>ROUND(I383*H383,2)</f>
        <v>0</v>
      </c>
      <c r="K383" s="216" t="s">
        <v>155</v>
      </c>
      <c r="L383" s="46"/>
      <c r="M383" s="221" t="s">
        <v>19</v>
      </c>
      <c r="N383" s="222" t="s">
        <v>40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286</v>
      </c>
      <c r="AT383" s="225" t="s">
        <v>151</v>
      </c>
      <c r="AU383" s="225" t="s">
        <v>78</v>
      </c>
      <c r="AY383" s="19" t="s">
        <v>149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76</v>
      </c>
      <c r="BK383" s="226">
        <f>ROUND(I383*H383,2)</f>
        <v>0</v>
      </c>
      <c r="BL383" s="19" t="s">
        <v>286</v>
      </c>
      <c r="BM383" s="225" t="s">
        <v>3062</v>
      </c>
    </row>
    <row r="384" s="2" customFormat="1">
      <c r="A384" s="40"/>
      <c r="B384" s="41"/>
      <c r="C384" s="42"/>
      <c r="D384" s="227" t="s">
        <v>158</v>
      </c>
      <c r="E384" s="42"/>
      <c r="F384" s="228" t="s">
        <v>3061</v>
      </c>
      <c r="G384" s="42"/>
      <c r="H384" s="42"/>
      <c r="I384" s="229"/>
      <c r="J384" s="42"/>
      <c r="K384" s="42"/>
      <c r="L384" s="46"/>
      <c r="M384" s="245"/>
      <c r="N384" s="246"/>
      <c r="O384" s="247"/>
      <c r="P384" s="247"/>
      <c r="Q384" s="247"/>
      <c r="R384" s="247"/>
      <c r="S384" s="247"/>
      <c r="T384" s="248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158</v>
      </c>
      <c r="AU384" s="19" t="s">
        <v>78</v>
      </c>
    </row>
    <row r="385" s="2" customFormat="1" ht="6.96" customHeight="1">
      <c r="A385" s="40"/>
      <c r="B385" s="61"/>
      <c r="C385" s="62"/>
      <c r="D385" s="62"/>
      <c r="E385" s="62"/>
      <c r="F385" s="62"/>
      <c r="G385" s="62"/>
      <c r="H385" s="62"/>
      <c r="I385" s="62"/>
      <c r="J385" s="62"/>
      <c r="K385" s="62"/>
      <c r="L385" s="46"/>
      <c r="M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</row>
  </sheetData>
  <sheetProtection sheet="1" autoFilter="0" formatColumns="0" formatRows="0" objects="1" scenarios="1" spinCount="100000" saltValue="6vrxM5K2w6UNmO+1ZtLJSmNNu+WliwugFWHnVq0y66NCA9aLPlW6ahz3v/g4QlWpCXJCHu6JBdVCaVUE/lr5kA==" hashValue="7NVVZZFMJpSIb/cameUz45Sh60MMbodm2CKLxxQYH5y6ayX1PuiPn1N7FZWWUYceO+gNBIInBtjz4cJuviC3HQ==" algorithmName="SHA-512" password="CC35"/>
  <autoFilter ref="C89:K3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2_02/732199100"/>
    <hyperlink ref="F100" r:id="rId2" display="https://podminky.urs.cz/item/CS_URS_2022_02/735419125"/>
    <hyperlink ref="F110" r:id="rId3" display="https://podminky.urs.cz/item/CS_URS_2022_02/741110003"/>
    <hyperlink ref="F115" r:id="rId4" display="https://podminky.urs.cz/item/CS_URS_2022_02/741112001"/>
    <hyperlink ref="F122" r:id="rId5" display="https://podminky.urs.cz/item/CS_URS_2022_02/741112061"/>
    <hyperlink ref="F127" r:id="rId6" display="https://podminky.urs.cz/item/CS_URS_2022_02/741120001"/>
    <hyperlink ref="F132" r:id="rId7" display="https://podminky.urs.cz/item/CS_URS_2022_02/741120003"/>
    <hyperlink ref="F137" r:id="rId8" display="https://podminky.urs.cz/item/CS_URS_2022_02/741120101"/>
    <hyperlink ref="F142" r:id="rId9" display="https://podminky.urs.cz/item/CS_URS_2022_02/741120301"/>
    <hyperlink ref="F145" r:id="rId10" display="https://podminky.urs.cz/item/CS_URS_2022_02/741122015"/>
    <hyperlink ref="F153" r:id="rId11" display="https://podminky.urs.cz/item/CS_URS_2022_02/741122016"/>
    <hyperlink ref="F158" r:id="rId12" display="https://podminky.urs.cz/item/CS_URS_2022_02/741122031"/>
    <hyperlink ref="F163" r:id="rId13" display="https://podminky.urs.cz/item/CS_URS_2022_02/741122032"/>
    <hyperlink ref="F166" r:id="rId14" display="https://podminky.urs.cz/item/CS_URS_2022_02/741122033"/>
    <hyperlink ref="F169" r:id="rId15" display="https://podminky.urs.cz/item/CS_URS_2022_02/741122143"/>
    <hyperlink ref="F174" r:id="rId16" display="https://podminky.urs.cz/item/CS_URS_2022_02/741122144"/>
    <hyperlink ref="F179" r:id="rId17" display="https://podminky.urs.cz/item/CS_URS_2022_02/741130021"/>
    <hyperlink ref="F182" r:id="rId18" display="https://podminky.urs.cz/item/CS_URS_2022_02/741310201"/>
    <hyperlink ref="F187" r:id="rId19" display="https://podminky.urs.cz/item/CS_URS_2022_02/741310231"/>
    <hyperlink ref="F192" r:id="rId20" display="https://podminky.urs.cz/item/CS_URS_2022_02/741310233"/>
    <hyperlink ref="F197" r:id="rId21" display="https://podminky.urs.cz/item/CS_URS_2022_02/741310238"/>
    <hyperlink ref="F202" r:id="rId22" display="https://podminky.urs.cz/item/CS_URS_2022_02/741310239"/>
    <hyperlink ref="F207" r:id="rId23" display="https://podminky.urs.cz/item/CS_URS_2022_02/741311021"/>
    <hyperlink ref="F212" r:id="rId24" display="https://podminky.urs.cz/item/CS_URS_2022_02/741313043"/>
    <hyperlink ref="F217" r:id="rId25" display="https://podminky.urs.cz/item/CS_URS_2022_02/741330731"/>
    <hyperlink ref="F235" r:id="rId26" display="https://podminky.urs.cz/item/CS_URS_2022_02/741910121"/>
    <hyperlink ref="F256" r:id="rId27" display="https://podminky.urs.cz/item/CS_URS_2022_02/741130001"/>
    <hyperlink ref="F260" r:id="rId28" display="https://podminky.urs.cz/item/CS_URS_2022_02/741130003"/>
    <hyperlink ref="F264" r:id="rId29" display="https://podminky.urs.cz/item/CS_URS_2022_02/741130004"/>
    <hyperlink ref="F268" r:id="rId30" display="https://podminky.urs.cz/item/CS_URS_2022_02/741130005"/>
    <hyperlink ref="F272" r:id="rId31" display="https://podminky.urs.cz/item/CS_URS_2022_02/741130006"/>
    <hyperlink ref="F276" r:id="rId32" display="https://podminky.urs.cz/item/CS_URS_2022_02/741210003"/>
    <hyperlink ref="F283" r:id="rId33" display="https://podminky.urs.cz/item/CS_URS_2022_02/741320105"/>
    <hyperlink ref="F293" r:id="rId34" display="https://podminky.urs.cz/item/CS_URS_2022_02/741320115"/>
    <hyperlink ref="F298" r:id="rId35" display="https://podminky.urs.cz/item/CS_URS_2022_02/741320165"/>
    <hyperlink ref="F303" r:id="rId36" display="https://podminky.urs.cz/item/CS_URS_2022_02/741320175"/>
    <hyperlink ref="F311" r:id="rId37" display="https://podminky.urs.cz/item/CS_URS_2022_02/741321003"/>
    <hyperlink ref="F319" r:id="rId38" display="https://podminky.urs.cz/item/CS_URS_2022_02/741322072"/>
    <hyperlink ref="F324" r:id="rId39" display="https://podminky.urs.cz/item/CS_URS_2022_02/741331032"/>
    <hyperlink ref="F340" r:id="rId40" display="https://podminky.urs.cz/item/CS_URS_2022_02/741410003"/>
    <hyperlink ref="F345" r:id="rId41" display="https://podminky.urs.cz/item/CS_URS_2022_02/741410021"/>
    <hyperlink ref="F350" r:id="rId42" display="https://podminky.urs.cz/item/CS_URS_2022_02/741420051"/>
    <hyperlink ref="F355" r:id="rId43" display="https://podminky.urs.cz/item/CS_URS_2022_02/741420101"/>
    <hyperlink ref="F371" r:id="rId44" display="https://podminky.urs.cz/item/CS_URS_2022_02/741810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116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Bystřice (Bystryca), nádražní budova</v>
      </c>
      <c r="F7" s="144"/>
      <c r="G7" s="144"/>
      <c r="H7" s="144"/>
      <c r="L7" s="22"/>
    </row>
    <row r="8" s="1" customFormat="1" ht="12" customHeight="1">
      <c r="B8" s="22"/>
      <c r="D8" s="144" t="s">
        <v>117</v>
      </c>
      <c r="L8" s="22"/>
    </row>
    <row r="9" s="2" customFormat="1" ht="16.5" customHeight="1">
      <c r="A9" s="40"/>
      <c r="B9" s="46"/>
      <c r="C9" s="40"/>
      <c r="D9" s="40"/>
      <c r="E9" s="145" t="s">
        <v>555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3063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26. 7. 2022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22</v>
      </c>
      <c r="F17" s="40"/>
      <c r="G17" s="40"/>
      <c r="H17" s="40"/>
      <c r="I17" s="144" t="s">
        <v>27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22</v>
      </c>
      <c r="F23" s="40"/>
      <c r="G23" s="40"/>
      <c r="H23" s="40"/>
      <c r="I23" s="144" t="s">
        <v>27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22</v>
      </c>
      <c r="F26" s="40"/>
      <c r="G26" s="40"/>
      <c r="H26" s="40"/>
      <c r="I26" s="144" t="s">
        <v>27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ROUND((SUM(BE89:BE144)),  2)</f>
        <v>0</v>
      </c>
      <c r="G35" s="40"/>
      <c r="H35" s="40"/>
      <c r="I35" s="159">
        <v>0.20999999999999999</v>
      </c>
      <c r="J35" s="158">
        <f>ROUND(((SUM(BE89:BE144))*I35),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ROUND((SUM(BF89:BF144)),  2)</f>
        <v>0</v>
      </c>
      <c r="G36" s="40"/>
      <c r="H36" s="40"/>
      <c r="I36" s="159">
        <v>0.14999999999999999</v>
      </c>
      <c r="J36" s="158">
        <f>ROUND(((SUM(BF89:BF144))*I36),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ROUND((SUM(BG89:BG144)),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ROUND((SUM(BH89:BH144)),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ROUND((SUM(BI89:BI144)),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Bystřice (Bystryca), nádražní budova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555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E.2.11 - Hromosvod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26. 7. 2022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122</v>
      </c>
      <c r="D61" s="173"/>
      <c r="E61" s="173"/>
      <c r="F61" s="173"/>
      <c r="G61" s="173"/>
      <c r="H61" s="173"/>
      <c r="I61" s="173"/>
      <c r="J61" s="174" t="s">
        <v>123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76"/>
      <c r="C64" s="177"/>
      <c r="D64" s="178" t="s">
        <v>132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2616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3064</v>
      </c>
      <c r="E66" s="179"/>
      <c r="F66" s="179"/>
      <c r="G66" s="179"/>
      <c r="H66" s="179"/>
      <c r="I66" s="179"/>
      <c r="J66" s="180">
        <f>J140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3065</v>
      </c>
      <c r="E67" s="184"/>
      <c r="F67" s="184"/>
      <c r="G67" s="184"/>
      <c r="H67" s="184"/>
      <c r="I67" s="184"/>
      <c r="J67" s="185">
        <f>J141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134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Bystřice (Bystryca), nádražní budova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117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555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119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E.2.11 - Hromosvod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 xml:space="preserve"> </v>
      </c>
      <c r="G83" s="42"/>
      <c r="H83" s="42"/>
      <c r="I83" s="34" t="s">
        <v>23</v>
      </c>
      <c r="J83" s="74" t="str">
        <f>IF(J14="","",J14)</f>
        <v>26. 7. 2022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 xml:space="preserve"> </v>
      </c>
      <c r="G85" s="42"/>
      <c r="H85" s="42"/>
      <c r="I85" s="34" t="s">
        <v>30</v>
      </c>
      <c r="J85" s="38" t="str">
        <f>E23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IF(E20="","",E20)</f>
        <v>Vyplň údaj</v>
      </c>
      <c r="G86" s="42"/>
      <c r="H86" s="42"/>
      <c r="I86" s="34" t="s">
        <v>32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135</v>
      </c>
      <c r="D88" s="190" t="s">
        <v>54</v>
      </c>
      <c r="E88" s="190" t="s">
        <v>50</v>
      </c>
      <c r="F88" s="190" t="s">
        <v>51</v>
      </c>
      <c r="G88" s="190" t="s">
        <v>136</v>
      </c>
      <c r="H88" s="190" t="s">
        <v>137</v>
      </c>
      <c r="I88" s="190" t="s">
        <v>138</v>
      </c>
      <c r="J88" s="190" t="s">
        <v>123</v>
      </c>
      <c r="K88" s="191" t="s">
        <v>139</v>
      </c>
      <c r="L88" s="192"/>
      <c r="M88" s="94" t="s">
        <v>19</v>
      </c>
      <c r="N88" s="95" t="s">
        <v>39</v>
      </c>
      <c r="O88" s="95" t="s">
        <v>140</v>
      </c>
      <c r="P88" s="95" t="s">
        <v>141</v>
      </c>
      <c r="Q88" s="95" t="s">
        <v>142</v>
      </c>
      <c r="R88" s="95" t="s">
        <v>143</v>
      </c>
      <c r="S88" s="95" t="s">
        <v>144</v>
      </c>
      <c r="T88" s="96" t="s">
        <v>145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146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P90+P140</f>
        <v>0</v>
      </c>
      <c r="Q89" s="98"/>
      <c r="R89" s="195">
        <f>R90+R140</f>
        <v>0</v>
      </c>
      <c r="S89" s="98"/>
      <c r="T89" s="196">
        <f>T90+T140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124</v>
      </c>
      <c r="BK89" s="197">
        <f>BK90+BK140</f>
        <v>0</v>
      </c>
    </row>
    <row r="90" s="12" customFormat="1" ht="25.92" customHeight="1">
      <c r="A90" s="12"/>
      <c r="B90" s="198"/>
      <c r="C90" s="199"/>
      <c r="D90" s="200" t="s">
        <v>68</v>
      </c>
      <c r="E90" s="201" t="s">
        <v>392</v>
      </c>
      <c r="F90" s="201" t="s">
        <v>393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</f>
        <v>0</v>
      </c>
      <c r="Q90" s="206"/>
      <c r="R90" s="207">
        <f>R91</f>
        <v>0</v>
      </c>
      <c r="S90" s="206"/>
      <c r="T90" s="20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68</v>
      </c>
      <c r="AU90" s="210" t="s">
        <v>69</v>
      </c>
      <c r="AY90" s="209" t="s">
        <v>149</v>
      </c>
      <c r="BK90" s="211">
        <f>BK91</f>
        <v>0</v>
      </c>
    </row>
    <row r="91" s="12" customFormat="1" ht="22.8" customHeight="1">
      <c r="A91" s="12"/>
      <c r="B91" s="198"/>
      <c r="C91" s="199"/>
      <c r="D91" s="200" t="s">
        <v>68</v>
      </c>
      <c r="E91" s="212" t="s">
        <v>2993</v>
      </c>
      <c r="F91" s="212" t="s">
        <v>2994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SUM(P92:P139)</f>
        <v>0</v>
      </c>
      <c r="Q91" s="206"/>
      <c r="R91" s="207">
        <f>SUM(R92:R139)</f>
        <v>0</v>
      </c>
      <c r="S91" s="206"/>
      <c r="T91" s="208">
        <f>SUM(T92:T139)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68</v>
      </c>
      <c r="AU91" s="210" t="s">
        <v>76</v>
      </c>
      <c r="AY91" s="209" t="s">
        <v>149</v>
      </c>
      <c r="BK91" s="211">
        <f>SUM(BK92:BK139)</f>
        <v>0</v>
      </c>
    </row>
    <row r="92" s="2" customFormat="1" ht="24.15" customHeight="1">
      <c r="A92" s="40"/>
      <c r="B92" s="41"/>
      <c r="C92" s="214" t="s">
        <v>76</v>
      </c>
      <c r="D92" s="214" t="s">
        <v>151</v>
      </c>
      <c r="E92" s="215" t="s">
        <v>3066</v>
      </c>
      <c r="F92" s="216" t="s">
        <v>3067</v>
      </c>
      <c r="G92" s="217" t="s">
        <v>338</v>
      </c>
      <c r="H92" s="218">
        <v>2</v>
      </c>
      <c r="I92" s="219"/>
      <c r="J92" s="220">
        <f>ROUND(I92*H92,2)</f>
        <v>0</v>
      </c>
      <c r="K92" s="216" t="s">
        <v>155</v>
      </c>
      <c r="L92" s="46"/>
      <c r="M92" s="221" t="s">
        <v>19</v>
      </c>
      <c r="N92" s="222" t="s">
        <v>40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156</v>
      </c>
      <c r="AT92" s="225" t="s">
        <v>151</v>
      </c>
      <c r="AU92" s="225" t="s">
        <v>78</v>
      </c>
      <c r="AY92" s="19" t="s">
        <v>149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76</v>
      </c>
      <c r="BK92" s="226">
        <f>ROUND(I92*H92,2)</f>
        <v>0</v>
      </c>
      <c r="BL92" s="19" t="s">
        <v>156</v>
      </c>
      <c r="BM92" s="225" t="s">
        <v>3068</v>
      </c>
    </row>
    <row r="93" s="2" customFormat="1">
      <c r="A93" s="40"/>
      <c r="B93" s="41"/>
      <c r="C93" s="42"/>
      <c r="D93" s="227" t="s">
        <v>158</v>
      </c>
      <c r="E93" s="42"/>
      <c r="F93" s="228" t="s">
        <v>3067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158</v>
      </c>
      <c r="AU93" s="19" t="s">
        <v>78</v>
      </c>
    </row>
    <row r="94" s="2" customFormat="1" ht="16.5" customHeight="1">
      <c r="A94" s="40"/>
      <c r="B94" s="41"/>
      <c r="C94" s="214" t="s">
        <v>178</v>
      </c>
      <c r="D94" s="214" t="s">
        <v>151</v>
      </c>
      <c r="E94" s="215" t="s">
        <v>3069</v>
      </c>
      <c r="F94" s="216" t="s">
        <v>3070</v>
      </c>
      <c r="G94" s="217" t="s">
        <v>338</v>
      </c>
      <c r="H94" s="218">
        <v>2</v>
      </c>
      <c r="I94" s="219"/>
      <c r="J94" s="220">
        <f>ROUND(I94*H94,2)</f>
        <v>0</v>
      </c>
      <c r="K94" s="216" t="s">
        <v>155</v>
      </c>
      <c r="L94" s="46"/>
      <c r="M94" s="221" t="s">
        <v>19</v>
      </c>
      <c r="N94" s="222" t="s">
        <v>40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156</v>
      </c>
      <c r="AT94" s="225" t="s">
        <v>151</v>
      </c>
      <c r="AU94" s="225" t="s">
        <v>78</v>
      </c>
      <c r="AY94" s="19" t="s">
        <v>149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76</v>
      </c>
      <c r="BK94" s="226">
        <f>ROUND(I94*H94,2)</f>
        <v>0</v>
      </c>
      <c r="BL94" s="19" t="s">
        <v>156</v>
      </c>
      <c r="BM94" s="225" t="s">
        <v>3071</v>
      </c>
    </row>
    <row r="95" s="2" customFormat="1">
      <c r="A95" s="40"/>
      <c r="B95" s="41"/>
      <c r="C95" s="42"/>
      <c r="D95" s="227" t="s">
        <v>158</v>
      </c>
      <c r="E95" s="42"/>
      <c r="F95" s="228" t="s">
        <v>3070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158</v>
      </c>
      <c r="AU95" s="19" t="s">
        <v>78</v>
      </c>
    </row>
    <row r="96" s="2" customFormat="1" ht="24.15" customHeight="1">
      <c r="A96" s="40"/>
      <c r="B96" s="41"/>
      <c r="C96" s="214" t="s">
        <v>212</v>
      </c>
      <c r="D96" s="214" t="s">
        <v>151</v>
      </c>
      <c r="E96" s="215" t="s">
        <v>3072</v>
      </c>
      <c r="F96" s="216" t="s">
        <v>3073</v>
      </c>
      <c r="G96" s="217" t="s">
        <v>543</v>
      </c>
      <c r="H96" s="218">
        <v>1</v>
      </c>
      <c r="I96" s="219"/>
      <c r="J96" s="220">
        <f>ROUND(I96*H96,2)</f>
        <v>0</v>
      </c>
      <c r="K96" s="216" t="s">
        <v>155</v>
      </c>
      <c r="L96" s="46"/>
      <c r="M96" s="221" t="s">
        <v>19</v>
      </c>
      <c r="N96" s="222" t="s">
        <v>40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156</v>
      </c>
      <c r="AT96" s="225" t="s">
        <v>151</v>
      </c>
      <c r="AU96" s="225" t="s">
        <v>78</v>
      </c>
      <c r="AY96" s="19" t="s">
        <v>149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76</v>
      </c>
      <c r="BK96" s="226">
        <f>ROUND(I96*H96,2)</f>
        <v>0</v>
      </c>
      <c r="BL96" s="19" t="s">
        <v>156</v>
      </c>
      <c r="BM96" s="225" t="s">
        <v>3074</v>
      </c>
    </row>
    <row r="97" s="2" customFormat="1">
      <c r="A97" s="40"/>
      <c r="B97" s="41"/>
      <c r="C97" s="42"/>
      <c r="D97" s="227" t="s">
        <v>158</v>
      </c>
      <c r="E97" s="42"/>
      <c r="F97" s="228" t="s">
        <v>3073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158</v>
      </c>
      <c r="AU97" s="19" t="s">
        <v>78</v>
      </c>
    </row>
    <row r="98" s="2" customFormat="1" ht="24.15" customHeight="1">
      <c r="A98" s="40"/>
      <c r="B98" s="41"/>
      <c r="C98" s="214" t="s">
        <v>218</v>
      </c>
      <c r="D98" s="214" t="s">
        <v>151</v>
      </c>
      <c r="E98" s="215" t="s">
        <v>3075</v>
      </c>
      <c r="F98" s="216" t="s">
        <v>3076</v>
      </c>
      <c r="G98" s="217" t="s">
        <v>543</v>
      </c>
      <c r="H98" s="218">
        <v>4</v>
      </c>
      <c r="I98" s="219"/>
      <c r="J98" s="220">
        <f>ROUND(I98*H98,2)</f>
        <v>0</v>
      </c>
      <c r="K98" s="216" t="s">
        <v>155</v>
      </c>
      <c r="L98" s="46"/>
      <c r="M98" s="221" t="s">
        <v>19</v>
      </c>
      <c r="N98" s="222" t="s">
        <v>40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156</v>
      </c>
      <c r="AT98" s="225" t="s">
        <v>151</v>
      </c>
      <c r="AU98" s="225" t="s">
        <v>78</v>
      </c>
      <c r="AY98" s="19" t="s">
        <v>149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76</v>
      </c>
      <c r="BK98" s="226">
        <f>ROUND(I98*H98,2)</f>
        <v>0</v>
      </c>
      <c r="BL98" s="19" t="s">
        <v>156</v>
      </c>
      <c r="BM98" s="225" t="s">
        <v>3077</v>
      </c>
    </row>
    <row r="99" s="2" customFormat="1">
      <c r="A99" s="40"/>
      <c r="B99" s="41"/>
      <c r="C99" s="42"/>
      <c r="D99" s="227" t="s">
        <v>158</v>
      </c>
      <c r="E99" s="42"/>
      <c r="F99" s="228" t="s">
        <v>3076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158</v>
      </c>
      <c r="AU99" s="19" t="s">
        <v>78</v>
      </c>
    </row>
    <row r="100" s="2" customFormat="1" ht="16.5" customHeight="1">
      <c r="A100" s="40"/>
      <c r="B100" s="41"/>
      <c r="C100" s="214" t="s">
        <v>269</v>
      </c>
      <c r="D100" s="214" t="s">
        <v>151</v>
      </c>
      <c r="E100" s="215" t="s">
        <v>3078</v>
      </c>
      <c r="F100" s="216" t="s">
        <v>3079</v>
      </c>
      <c r="G100" s="217" t="s">
        <v>543</v>
      </c>
      <c r="H100" s="218">
        <v>16</v>
      </c>
      <c r="I100" s="219"/>
      <c r="J100" s="220">
        <f>ROUND(I100*H100,2)</f>
        <v>0</v>
      </c>
      <c r="K100" s="216" t="s">
        <v>155</v>
      </c>
      <c r="L100" s="46"/>
      <c r="M100" s="221" t="s">
        <v>19</v>
      </c>
      <c r="N100" s="222" t="s">
        <v>40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156</v>
      </c>
      <c r="AT100" s="225" t="s">
        <v>151</v>
      </c>
      <c r="AU100" s="225" t="s">
        <v>78</v>
      </c>
      <c r="AY100" s="19" t="s">
        <v>149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76</v>
      </c>
      <c r="BK100" s="226">
        <f>ROUND(I100*H100,2)</f>
        <v>0</v>
      </c>
      <c r="BL100" s="19" t="s">
        <v>156</v>
      </c>
      <c r="BM100" s="225" t="s">
        <v>3080</v>
      </c>
    </row>
    <row r="101" s="2" customFormat="1">
      <c r="A101" s="40"/>
      <c r="B101" s="41"/>
      <c r="C101" s="42"/>
      <c r="D101" s="227" t="s">
        <v>158</v>
      </c>
      <c r="E101" s="42"/>
      <c r="F101" s="228" t="s">
        <v>3079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158</v>
      </c>
      <c r="AU101" s="19" t="s">
        <v>78</v>
      </c>
    </row>
    <row r="102" s="2" customFormat="1" ht="24.15" customHeight="1">
      <c r="A102" s="40"/>
      <c r="B102" s="41"/>
      <c r="C102" s="214" t="s">
        <v>275</v>
      </c>
      <c r="D102" s="214" t="s">
        <v>151</v>
      </c>
      <c r="E102" s="215" t="s">
        <v>3081</v>
      </c>
      <c r="F102" s="216" t="s">
        <v>3082</v>
      </c>
      <c r="G102" s="217" t="s">
        <v>228</v>
      </c>
      <c r="H102" s="218">
        <v>34</v>
      </c>
      <c r="I102" s="219"/>
      <c r="J102" s="220">
        <f>ROUND(I102*H102,2)</f>
        <v>0</v>
      </c>
      <c r="K102" s="216" t="s">
        <v>155</v>
      </c>
      <c r="L102" s="46"/>
      <c r="M102" s="221" t="s">
        <v>19</v>
      </c>
      <c r="N102" s="222" t="s">
        <v>40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156</v>
      </c>
      <c r="AT102" s="225" t="s">
        <v>151</v>
      </c>
      <c r="AU102" s="225" t="s">
        <v>78</v>
      </c>
      <c r="AY102" s="19" t="s">
        <v>149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156</v>
      </c>
      <c r="BM102" s="225" t="s">
        <v>3083</v>
      </c>
    </row>
    <row r="103" s="2" customFormat="1">
      <c r="A103" s="40"/>
      <c r="B103" s="41"/>
      <c r="C103" s="42"/>
      <c r="D103" s="227" t="s">
        <v>158</v>
      </c>
      <c r="E103" s="42"/>
      <c r="F103" s="228" t="s">
        <v>3082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158</v>
      </c>
      <c r="AU103" s="19" t="s">
        <v>78</v>
      </c>
    </row>
    <row r="104" s="2" customFormat="1" ht="24.15" customHeight="1">
      <c r="A104" s="40"/>
      <c r="B104" s="41"/>
      <c r="C104" s="214" t="s">
        <v>8</v>
      </c>
      <c r="D104" s="214" t="s">
        <v>151</v>
      </c>
      <c r="E104" s="215" t="s">
        <v>3084</v>
      </c>
      <c r="F104" s="216" t="s">
        <v>3085</v>
      </c>
      <c r="G104" s="217" t="s">
        <v>338</v>
      </c>
      <c r="H104" s="218">
        <v>10</v>
      </c>
      <c r="I104" s="219"/>
      <c r="J104" s="220">
        <f>ROUND(I104*H104,2)</f>
        <v>0</v>
      </c>
      <c r="K104" s="216" t="s">
        <v>155</v>
      </c>
      <c r="L104" s="46"/>
      <c r="M104" s="221" t="s">
        <v>19</v>
      </c>
      <c r="N104" s="222" t="s">
        <v>40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156</v>
      </c>
      <c r="AT104" s="225" t="s">
        <v>151</v>
      </c>
      <c r="AU104" s="225" t="s">
        <v>78</v>
      </c>
      <c r="AY104" s="19" t="s">
        <v>149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76</v>
      </c>
      <c r="BK104" s="226">
        <f>ROUND(I104*H104,2)</f>
        <v>0</v>
      </c>
      <c r="BL104" s="19" t="s">
        <v>156</v>
      </c>
      <c r="BM104" s="225" t="s">
        <v>3086</v>
      </c>
    </row>
    <row r="105" s="2" customFormat="1">
      <c r="A105" s="40"/>
      <c r="B105" s="41"/>
      <c r="C105" s="42"/>
      <c r="D105" s="227" t="s">
        <v>158</v>
      </c>
      <c r="E105" s="42"/>
      <c r="F105" s="228" t="s">
        <v>3085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158</v>
      </c>
      <c r="AU105" s="19" t="s">
        <v>78</v>
      </c>
    </row>
    <row r="106" s="2" customFormat="1" ht="24.15" customHeight="1">
      <c r="A106" s="40"/>
      <c r="B106" s="41"/>
      <c r="C106" s="214" t="s">
        <v>286</v>
      </c>
      <c r="D106" s="214" t="s">
        <v>151</v>
      </c>
      <c r="E106" s="215" t="s">
        <v>3087</v>
      </c>
      <c r="F106" s="216" t="s">
        <v>3088</v>
      </c>
      <c r="G106" s="217" t="s">
        <v>543</v>
      </c>
      <c r="H106" s="218">
        <v>2</v>
      </c>
      <c r="I106" s="219"/>
      <c r="J106" s="220">
        <f>ROUND(I106*H106,2)</f>
        <v>0</v>
      </c>
      <c r="K106" s="216" t="s">
        <v>155</v>
      </c>
      <c r="L106" s="46"/>
      <c r="M106" s="221" t="s">
        <v>19</v>
      </c>
      <c r="N106" s="222" t="s">
        <v>40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156</v>
      </c>
      <c r="AT106" s="225" t="s">
        <v>151</v>
      </c>
      <c r="AU106" s="225" t="s">
        <v>78</v>
      </c>
      <c r="AY106" s="19" t="s">
        <v>149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76</v>
      </c>
      <c r="BK106" s="226">
        <f>ROUND(I106*H106,2)</f>
        <v>0</v>
      </c>
      <c r="BL106" s="19" t="s">
        <v>156</v>
      </c>
      <c r="BM106" s="225" t="s">
        <v>3089</v>
      </c>
    </row>
    <row r="107" s="2" customFormat="1">
      <c r="A107" s="40"/>
      <c r="B107" s="41"/>
      <c r="C107" s="42"/>
      <c r="D107" s="227" t="s">
        <v>158</v>
      </c>
      <c r="E107" s="42"/>
      <c r="F107" s="228" t="s">
        <v>3088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158</v>
      </c>
      <c r="AU107" s="19" t="s">
        <v>78</v>
      </c>
    </row>
    <row r="108" s="2" customFormat="1" ht="16.5" customHeight="1">
      <c r="A108" s="40"/>
      <c r="B108" s="41"/>
      <c r="C108" s="214" t="s">
        <v>292</v>
      </c>
      <c r="D108" s="214" t="s">
        <v>151</v>
      </c>
      <c r="E108" s="215" t="s">
        <v>3090</v>
      </c>
      <c r="F108" s="216" t="s">
        <v>3091</v>
      </c>
      <c r="G108" s="217" t="s">
        <v>543</v>
      </c>
      <c r="H108" s="218">
        <v>2</v>
      </c>
      <c r="I108" s="219"/>
      <c r="J108" s="220">
        <f>ROUND(I108*H108,2)</f>
        <v>0</v>
      </c>
      <c r="K108" s="216" t="s">
        <v>155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156</v>
      </c>
      <c r="AT108" s="225" t="s">
        <v>151</v>
      </c>
      <c r="AU108" s="225" t="s">
        <v>78</v>
      </c>
      <c r="AY108" s="19" t="s">
        <v>149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156</v>
      </c>
      <c r="BM108" s="225" t="s">
        <v>3092</v>
      </c>
    </row>
    <row r="109" s="2" customFormat="1">
      <c r="A109" s="40"/>
      <c r="B109" s="41"/>
      <c r="C109" s="42"/>
      <c r="D109" s="227" t="s">
        <v>158</v>
      </c>
      <c r="E109" s="42"/>
      <c r="F109" s="228" t="s">
        <v>3091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158</v>
      </c>
      <c r="AU109" s="19" t="s">
        <v>78</v>
      </c>
    </row>
    <row r="110" s="2" customFormat="1" ht="16.5" customHeight="1">
      <c r="A110" s="40"/>
      <c r="B110" s="41"/>
      <c r="C110" s="214" t="s">
        <v>78</v>
      </c>
      <c r="D110" s="214" t="s">
        <v>151</v>
      </c>
      <c r="E110" s="215" t="s">
        <v>3093</v>
      </c>
      <c r="F110" s="216" t="s">
        <v>3094</v>
      </c>
      <c r="G110" s="217" t="s">
        <v>338</v>
      </c>
      <c r="H110" s="218">
        <v>3</v>
      </c>
      <c r="I110" s="219"/>
      <c r="J110" s="220">
        <f>ROUND(I110*H110,2)</f>
        <v>0</v>
      </c>
      <c r="K110" s="216" t="s">
        <v>155</v>
      </c>
      <c r="L110" s="46"/>
      <c r="M110" s="221" t="s">
        <v>19</v>
      </c>
      <c r="N110" s="222" t="s">
        <v>40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156</v>
      </c>
      <c r="AT110" s="225" t="s">
        <v>151</v>
      </c>
      <c r="AU110" s="225" t="s">
        <v>78</v>
      </c>
      <c r="AY110" s="19" t="s">
        <v>149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76</v>
      </c>
      <c r="BK110" s="226">
        <f>ROUND(I110*H110,2)</f>
        <v>0</v>
      </c>
      <c r="BL110" s="19" t="s">
        <v>156</v>
      </c>
      <c r="BM110" s="225" t="s">
        <v>3095</v>
      </c>
    </row>
    <row r="111" s="2" customFormat="1">
      <c r="A111" s="40"/>
      <c r="B111" s="41"/>
      <c r="C111" s="42"/>
      <c r="D111" s="227" t="s">
        <v>158</v>
      </c>
      <c r="E111" s="42"/>
      <c r="F111" s="228" t="s">
        <v>3094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158</v>
      </c>
      <c r="AU111" s="19" t="s">
        <v>78</v>
      </c>
    </row>
    <row r="112" s="2" customFormat="1" ht="16.5" customHeight="1">
      <c r="A112" s="40"/>
      <c r="B112" s="41"/>
      <c r="C112" s="214" t="s">
        <v>166</v>
      </c>
      <c r="D112" s="214" t="s">
        <v>151</v>
      </c>
      <c r="E112" s="215" t="s">
        <v>3096</v>
      </c>
      <c r="F112" s="216" t="s">
        <v>3097</v>
      </c>
      <c r="G112" s="217" t="s">
        <v>338</v>
      </c>
      <c r="H112" s="218">
        <v>1</v>
      </c>
      <c r="I112" s="219"/>
      <c r="J112" s="220">
        <f>ROUND(I112*H112,2)</f>
        <v>0</v>
      </c>
      <c r="K112" s="216" t="s">
        <v>155</v>
      </c>
      <c r="L112" s="46"/>
      <c r="M112" s="221" t="s">
        <v>19</v>
      </c>
      <c r="N112" s="222" t="s">
        <v>40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156</v>
      </c>
      <c r="AT112" s="225" t="s">
        <v>151</v>
      </c>
      <c r="AU112" s="225" t="s">
        <v>78</v>
      </c>
      <c r="AY112" s="19" t="s">
        <v>149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76</v>
      </c>
      <c r="BK112" s="226">
        <f>ROUND(I112*H112,2)</f>
        <v>0</v>
      </c>
      <c r="BL112" s="19" t="s">
        <v>156</v>
      </c>
      <c r="BM112" s="225" t="s">
        <v>3098</v>
      </c>
    </row>
    <row r="113" s="2" customFormat="1">
      <c r="A113" s="40"/>
      <c r="B113" s="41"/>
      <c r="C113" s="42"/>
      <c r="D113" s="227" t="s">
        <v>158</v>
      </c>
      <c r="E113" s="42"/>
      <c r="F113" s="228" t="s">
        <v>3097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158</v>
      </c>
      <c r="AU113" s="19" t="s">
        <v>78</v>
      </c>
    </row>
    <row r="114" s="2" customFormat="1" ht="16.5" customHeight="1">
      <c r="A114" s="40"/>
      <c r="B114" s="41"/>
      <c r="C114" s="214" t="s">
        <v>156</v>
      </c>
      <c r="D114" s="214" t="s">
        <v>151</v>
      </c>
      <c r="E114" s="215" t="s">
        <v>3099</v>
      </c>
      <c r="F114" s="216" t="s">
        <v>3100</v>
      </c>
      <c r="G114" s="217" t="s">
        <v>338</v>
      </c>
      <c r="H114" s="218">
        <v>1</v>
      </c>
      <c r="I114" s="219"/>
      <c r="J114" s="220">
        <f>ROUND(I114*H114,2)</f>
        <v>0</v>
      </c>
      <c r="K114" s="216" t="s">
        <v>155</v>
      </c>
      <c r="L114" s="46"/>
      <c r="M114" s="221" t="s">
        <v>19</v>
      </c>
      <c r="N114" s="222" t="s">
        <v>40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156</v>
      </c>
      <c r="AT114" s="225" t="s">
        <v>151</v>
      </c>
      <c r="AU114" s="225" t="s">
        <v>78</v>
      </c>
      <c r="AY114" s="19" t="s">
        <v>149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76</v>
      </c>
      <c r="BK114" s="226">
        <f>ROUND(I114*H114,2)</f>
        <v>0</v>
      </c>
      <c r="BL114" s="19" t="s">
        <v>156</v>
      </c>
      <c r="BM114" s="225" t="s">
        <v>3101</v>
      </c>
    </row>
    <row r="115" s="2" customFormat="1">
      <c r="A115" s="40"/>
      <c r="B115" s="41"/>
      <c r="C115" s="42"/>
      <c r="D115" s="227" t="s">
        <v>158</v>
      </c>
      <c r="E115" s="42"/>
      <c r="F115" s="228" t="s">
        <v>3100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158</v>
      </c>
      <c r="AU115" s="19" t="s">
        <v>78</v>
      </c>
    </row>
    <row r="116" s="2" customFormat="1" ht="16.5" customHeight="1">
      <c r="A116" s="40"/>
      <c r="B116" s="41"/>
      <c r="C116" s="214" t="s">
        <v>207</v>
      </c>
      <c r="D116" s="214" t="s">
        <v>151</v>
      </c>
      <c r="E116" s="215" t="s">
        <v>3102</v>
      </c>
      <c r="F116" s="216" t="s">
        <v>3103</v>
      </c>
      <c r="G116" s="217" t="s">
        <v>338</v>
      </c>
      <c r="H116" s="218">
        <v>2</v>
      </c>
      <c r="I116" s="219"/>
      <c r="J116" s="220">
        <f>ROUND(I116*H116,2)</f>
        <v>0</v>
      </c>
      <c r="K116" s="216" t="s">
        <v>155</v>
      </c>
      <c r="L116" s="46"/>
      <c r="M116" s="221" t="s">
        <v>19</v>
      </c>
      <c r="N116" s="222" t="s">
        <v>40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156</v>
      </c>
      <c r="AT116" s="225" t="s">
        <v>151</v>
      </c>
      <c r="AU116" s="225" t="s">
        <v>78</v>
      </c>
      <c r="AY116" s="19" t="s">
        <v>149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76</v>
      </c>
      <c r="BK116" s="226">
        <f>ROUND(I116*H116,2)</f>
        <v>0</v>
      </c>
      <c r="BL116" s="19" t="s">
        <v>156</v>
      </c>
      <c r="BM116" s="225" t="s">
        <v>3104</v>
      </c>
    </row>
    <row r="117" s="2" customFormat="1">
      <c r="A117" s="40"/>
      <c r="B117" s="41"/>
      <c r="C117" s="42"/>
      <c r="D117" s="227" t="s">
        <v>158</v>
      </c>
      <c r="E117" s="42"/>
      <c r="F117" s="228" t="s">
        <v>3103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158</v>
      </c>
      <c r="AU117" s="19" t="s">
        <v>78</v>
      </c>
    </row>
    <row r="118" s="2" customFormat="1" ht="16.5" customHeight="1">
      <c r="A118" s="40"/>
      <c r="B118" s="41"/>
      <c r="C118" s="214" t="s">
        <v>191</v>
      </c>
      <c r="D118" s="214" t="s">
        <v>151</v>
      </c>
      <c r="E118" s="215" t="s">
        <v>3105</v>
      </c>
      <c r="F118" s="216" t="s">
        <v>3106</v>
      </c>
      <c r="G118" s="217" t="s">
        <v>228</v>
      </c>
      <c r="H118" s="218">
        <v>42</v>
      </c>
      <c r="I118" s="219"/>
      <c r="J118" s="220">
        <f>ROUND(I118*H118,2)</f>
        <v>0</v>
      </c>
      <c r="K118" s="216" t="s">
        <v>155</v>
      </c>
      <c r="L118" s="46"/>
      <c r="M118" s="221" t="s">
        <v>19</v>
      </c>
      <c r="N118" s="222" t="s">
        <v>40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156</v>
      </c>
      <c r="AT118" s="225" t="s">
        <v>151</v>
      </c>
      <c r="AU118" s="225" t="s">
        <v>78</v>
      </c>
      <c r="AY118" s="19" t="s">
        <v>149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76</v>
      </c>
      <c r="BK118" s="226">
        <f>ROUND(I118*H118,2)</f>
        <v>0</v>
      </c>
      <c r="BL118" s="19" t="s">
        <v>156</v>
      </c>
      <c r="BM118" s="225" t="s">
        <v>3107</v>
      </c>
    </row>
    <row r="119" s="2" customFormat="1">
      <c r="A119" s="40"/>
      <c r="B119" s="41"/>
      <c r="C119" s="42"/>
      <c r="D119" s="227" t="s">
        <v>158</v>
      </c>
      <c r="E119" s="42"/>
      <c r="F119" s="228" t="s">
        <v>3106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158</v>
      </c>
      <c r="AU119" s="19" t="s">
        <v>78</v>
      </c>
    </row>
    <row r="120" s="2" customFormat="1" ht="16.5" customHeight="1">
      <c r="A120" s="40"/>
      <c r="B120" s="41"/>
      <c r="C120" s="214" t="s">
        <v>197</v>
      </c>
      <c r="D120" s="214" t="s">
        <v>151</v>
      </c>
      <c r="E120" s="215" t="s">
        <v>3108</v>
      </c>
      <c r="F120" s="216" t="s">
        <v>3109</v>
      </c>
      <c r="G120" s="217" t="s">
        <v>338</v>
      </c>
      <c r="H120" s="218">
        <v>2</v>
      </c>
      <c r="I120" s="219"/>
      <c r="J120" s="220">
        <f>ROUND(I120*H120,2)</f>
        <v>0</v>
      </c>
      <c r="K120" s="216" t="s">
        <v>155</v>
      </c>
      <c r="L120" s="46"/>
      <c r="M120" s="221" t="s">
        <v>19</v>
      </c>
      <c r="N120" s="222" t="s">
        <v>40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156</v>
      </c>
      <c r="AT120" s="225" t="s">
        <v>151</v>
      </c>
      <c r="AU120" s="225" t="s">
        <v>78</v>
      </c>
      <c r="AY120" s="19" t="s">
        <v>149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76</v>
      </c>
      <c r="BK120" s="226">
        <f>ROUND(I120*H120,2)</f>
        <v>0</v>
      </c>
      <c r="BL120" s="19" t="s">
        <v>156</v>
      </c>
      <c r="BM120" s="225" t="s">
        <v>3110</v>
      </c>
    </row>
    <row r="121" s="2" customFormat="1">
      <c r="A121" s="40"/>
      <c r="B121" s="41"/>
      <c r="C121" s="42"/>
      <c r="D121" s="227" t="s">
        <v>158</v>
      </c>
      <c r="E121" s="42"/>
      <c r="F121" s="228" t="s">
        <v>3109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158</v>
      </c>
      <c r="AU121" s="19" t="s">
        <v>78</v>
      </c>
    </row>
    <row r="122" s="2" customFormat="1" ht="16.5" customHeight="1">
      <c r="A122" s="40"/>
      <c r="B122" s="41"/>
      <c r="C122" s="214" t="s">
        <v>172</v>
      </c>
      <c r="D122" s="214" t="s">
        <v>151</v>
      </c>
      <c r="E122" s="215" t="s">
        <v>3111</v>
      </c>
      <c r="F122" s="216" t="s">
        <v>3112</v>
      </c>
      <c r="G122" s="217" t="s">
        <v>338</v>
      </c>
      <c r="H122" s="218">
        <v>1</v>
      </c>
      <c r="I122" s="219"/>
      <c r="J122" s="220">
        <f>ROUND(I122*H122,2)</f>
        <v>0</v>
      </c>
      <c r="K122" s="216" t="s">
        <v>155</v>
      </c>
      <c r="L122" s="46"/>
      <c r="M122" s="221" t="s">
        <v>19</v>
      </c>
      <c r="N122" s="222" t="s">
        <v>40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156</v>
      </c>
      <c r="AT122" s="225" t="s">
        <v>151</v>
      </c>
      <c r="AU122" s="225" t="s">
        <v>78</v>
      </c>
      <c r="AY122" s="19" t="s">
        <v>149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76</v>
      </c>
      <c r="BK122" s="226">
        <f>ROUND(I122*H122,2)</f>
        <v>0</v>
      </c>
      <c r="BL122" s="19" t="s">
        <v>156</v>
      </c>
      <c r="BM122" s="225" t="s">
        <v>3113</v>
      </c>
    </row>
    <row r="123" s="2" customFormat="1">
      <c r="A123" s="40"/>
      <c r="B123" s="41"/>
      <c r="C123" s="42"/>
      <c r="D123" s="227" t="s">
        <v>158</v>
      </c>
      <c r="E123" s="42"/>
      <c r="F123" s="228" t="s">
        <v>3112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158</v>
      </c>
      <c r="AU123" s="19" t="s">
        <v>78</v>
      </c>
    </row>
    <row r="124" s="2" customFormat="1" ht="24.15" customHeight="1">
      <c r="A124" s="40"/>
      <c r="B124" s="41"/>
      <c r="C124" s="214" t="s">
        <v>185</v>
      </c>
      <c r="D124" s="214" t="s">
        <v>151</v>
      </c>
      <c r="E124" s="215" t="s">
        <v>3114</v>
      </c>
      <c r="F124" s="216" t="s">
        <v>3115</v>
      </c>
      <c r="G124" s="217" t="s">
        <v>543</v>
      </c>
      <c r="H124" s="218">
        <v>1</v>
      </c>
      <c r="I124" s="219"/>
      <c r="J124" s="220">
        <f>ROUND(I124*H124,2)</f>
        <v>0</v>
      </c>
      <c r="K124" s="216" t="s">
        <v>155</v>
      </c>
      <c r="L124" s="46"/>
      <c r="M124" s="221" t="s">
        <v>19</v>
      </c>
      <c r="N124" s="222" t="s">
        <v>40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156</v>
      </c>
      <c r="AT124" s="225" t="s">
        <v>151</v>
      </c>
      <c r="AU124" s="225" t="s">
        <v>78</v>
      </c>
      <c r="AY124" s="19" t="s">
        <v>149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76</v>
      </c>
      <c r="BK124" s="226">
        <f>ROUND(I124*H124,2)</f>
        <v>0</v>
      </c>
      <c r="BL124" s="19" t="s">
        <v>156</v>
      </c>
      <c r="BM124" s="225" t="s">
        <v>3116</v>
      </c>
    </row>
    <row r="125" s="2" customFormat="1">
      <c r="A125" s="40"/>
      <c r="B125" s="41"/>
      <c r="C125" s="42"/>
      <c r="D125" s="227" t="s">
        <v>158</v>
      </c>
      <c r="E125" s="42"/>
      <c r="F125" s="228" t="s">
        <v>3115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158</v>
      </c>
      <c r="AU125" s="19" t="s">
        <v>78</v>
      </c>
    </row>
    <row r="126" s="2" customFormat="1" ht="16.5" customHeight="1">
      <c r="A126" s="40"/>
      <c r="B126" s="41"/>
      <c r="C126" s="214" t="s">
        <v>298</v>
      </c>
      <c r="D126" s="214" t="s">
        <v>151</v>
      </c>
      <c r="E126" s="215" t="s">
        <v>3117</v>
      </c>
      <c r="F126" s="216" t="s">
        <v>3031</v>
      </c>
      <c r="G126" s="217" t="s">
        <v>543</v>
      </c>
      <c r="H126" s="218">
        <v>1</v>
      </c>
      <c r="I126" s="219"/>
      <c r="J126" s="220">
        <f>ROUND(I126*H126,2)</f>
        <v>0</v>
      </c>
      <c r="K126" s="216" t="s">
        <v>155</v>
      </c>
      <c r="L126" s="46"/>
      <c r="M126" s="221" t="s">
        <v>19</v>
      </c>
      <c r="N126" s="222" t="s">
        <v>40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286</v>
      </c>
      <c r="AT126" s="225" t="s">
        <v>151</v>
      </c>
      <c r="AU126" s="225" t="s">
        <v>78</v>
      </c>
      <c r="AY126" s="19" t="s">
        <v>149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76</v>
      </c>
      <c r="BK126" s="226">
        <f>ROUND(I126*H126,2)</f>
        <v>0</v>
      </c>
      <c r="BL126" s="19" t="s">
        <v>286</v>
      </c>
      <c r="BM126" s="225" t="s">
        <v>3118</v>
      </c>
    </row>
    <row r="127" s="2" customFormat="1">
      <c r="A127" s="40"/>
      <c r="B127" s="41"/>
      <c r="C127" s="42"/>
      <c r="D127" s="227" t="s">
        <v>158</v>
      </c>
      <c r="E127" s="42"/>
      <c r="F127" s="228" t="s">
        <v>3031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158</v>
      </c>
      <c r="AU127" s="19" t="s">
        <v>78</v>
      </c>
    </row>
    <row r="128" s="14" customFormat="1">
      <c r="A128" s="14"/>
      <c r="B128" s="259"/>
      <c r="C128" s="260"/>
      <c r="D128" s="227" t="s">
        <v>438</v>
      </c>
      <c r="E128" s="261" t="s">
        <v>19</v>
      </c>
      <c r="F128" s="262" t="s">
        <v>3119</v>
      </c>
      <c r="G128" s="260"/>
      <c r="H128" s="263">
        <v>1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9" t="s">
        <v>438</v>
      </c>
      <c r="AU128" s="269" t="s">
        <v>78</v>
      </c>
      <c r="AV128" s="14" t="s">
        <v>78</v>
      </c>
      <c r="AW128" s="14" t="s">
        <v>31</v>
      </c>
      <c r="AX128" s="14" t="s">
        <v>76</v>
      </c>
      <c r="AY128" s="269" t="s">
        <v>149</v>
      </c>
    </row>
    <row r="129" s="2" customFormat="1" ht="16.5" customHeight="1">
      <c r="A129" s="40"/>
      <c r="B129" s="41"/>
      <c r="C129" s="234" t="s">
        <v>304</v>
      </c>
      <c r="D129" s="234" t="s">
        <v>198</v>
      </c>
      <c r="E129" s="235" t="s">
        <v>3033</v>
      </c>
      <c r="F129" s="236" t="s">
        <v>2860</v>
      </c>
      <c r="G129" s="237" t="s">
        <v>543</v>
      </c>
      <c r="H129" s="238">
        <v>1</v>
      </c>
      <c r="I129" s="239"/>
      <c r="J129" s="240">
        <f>ROUND(I129*H129,2)</f>
        <v>0</v>
      </c>
      <c r="K129" s="236" t="s">
        <v>155</v>
      </c>
      <c r="L129" s="241"/>
      <c r="M129" s="242" t="s">
        <v>19</v>
      </c>
      <c r="N129" s="243" t="s">
        <v>40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330</v>
      </c>
      <c r="AT129" s="225" t="s">
        <v>198</v>
      </c>
      <c r="AU129" s="225" t="s">
        <v>78</v>
      </c>
      <c r="AY129" s="19" t="s">
        <v>149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76</v>
      </c>
      <c r="BK129" s="226">
        <f>ROUND(I129*H129,2)</f>
        <v>0</v>
      </c>
      <c r="BL129" s="19" t="s">
        <v>286</v>
      </c>
      <c r="BM129" s="225" t="s">
        <v>3120</v>
      </c>
    </row>
    <row r="130" s="2" customFormat="1">
      <c r="A130" s="40"/>
      <c r="B130" s="41"/>
      <c r="C130" s="42"/>
      <c r="D130" s="227" t="s">
        <v>158</v>
      </c>
      <c r="E130" s="42"/>
      <c r="F130" s="228" t="s">
        <v>2860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158</v>
      </c>
      <c r="AU130" s="19" t="s">
        <v>78</v>
      </c>
    </row>
    <row r="131" s="14" customFormat="1">
      <c r="A131" s="14"/>
      <c r="B131" s="259"/>
      <c r="C131" s="260"/>
      <c r="D131" s="227" t="s">
        <v>438</v>
      </c>
      <c r="E131" s="261" t="s">
        <v>19</v>
      </c>
      <c r="F131" s="262" t="s">
        <v>3121</v>
      </c>
      <c r="G131" s="260"/>
      <c r="H131" s="263">
        <v>1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9" t="s">
        <v>438</v>
      </c>
      <c r="AU131" s="269" t="s">
        <v>78</v>
      </c>
      <c r="AV131" s="14" t="s">
        <v>78</v>
      </c>
      <c r="AW131" s="14" t="s">
        <v>31</v>
      </c>
      <c r="AX131" s="14" t="s">
        <v>69</v>
      </c>
      <c r="AY131" s="269" t="s">
        <v>149</v>
      </c>
    </row>
    <row r="132" s="15" customFormat="1">
      <c r="A132" s="15"/>
      <c r="B132" s="270"/>
      <c r="C132" s="271"/>
      <c r="D132" s="227" t="s">
        <v>438</v>
      </c>
      <c r="E132" s="272" t="s">
        <v>19</v>
      </c>
      <c r="F132" s="273" t="s">
        <v>441</v>
      </c>
      <c r="G132" s="271"/>
      <c r="H132" s="274">
        <v>1</v>
      </c>
      <c r="I132" s="275"/>
      <c r="J132" s="271"/>
      <c r="K132" s="271"/>
      <c r="L132" s="276"/>
      <c r="M132" s="277"/>
      <c r="N132" s="278"/>
      <c r="O132" s="278"/>
      <c r="P132" s="278"/>
      <c r="Q132" s="278"/>
      <c r="R132" s="278"/>
      <c r="S132" s="278"/>
      <c r="T132" s="27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0" t="s">
        <v>438</v>
      </c>
      <c r="AU132" s="280" t="s">
        <v>78</v>
      </c>
      <c r="AV132" s="15" t="s">
        <v>166</v>
      </c>
      <c r="AW132" s="15" t="s">
        <v>31</v>
      </c>
      <c r="AX132" s="15" t="s">
        <v>76</v>
      </c>
      <c r="AY132" s="280" t="s">
        <v>149</v>
      </c>
    </row>
    <row r="133" s="2" customFormat="1" ht="16.5" customHeight="1">
      <c r="A133" s="40"/>
      <c r="B133" s="41"/>
      <c r="C133" s="234" t="s">
        <v>225</v>
      </c>
      <c r="D133" s="234" t="s">
        <v>198</v>
      </c>
      <c r="E133" s="235" t="s">
        <v>3035</v>
      </c>
      <c r="F133" s="236" t="s">
        <v>2863</v>
      </c>
      <c r="G133" s="237" t="s">
        <v>543</v>
      </c>
      <c r="H133" s="238">
        <v>1</v>
      </c>
      <c r="I133" s="239"/>
      <c r="J133" s="240">
        <f>ROUND(I133*H133,2)</f>
        <v>0</v>
      </c>
      <c r="K133" s="236" t="s">
        <v>155</v>
      </c>
      <c r="L133" s="241"/>
      <c r="M133" s="242" t="s">
        <v>19</v>
      </c>
      <c r="N133" s="243" t="s">
        <v>40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330</v>
      </c>
      <c r="AT133" s="225" t="s">
        <v>198</v>
      </c>
      <c r="AU133" s="225" t="s">
        <v>78</v>
      </c>
      <c r="AY133" s="19" t="s">
        <v>149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76</v>
      </c>
      <c r="BK133" s="226">
        <f>ROUND(I133*H133,2)</f>
        <v>0</v>
      </c>
      <c r="BL133" s="19" t="s">
        <v>286</v>
      </c>
      <c r="BM133" s="225" t="s">
        <v>3122</v>
      </c>
    </row>
    <row r="134" s="2" customFormat="1">
      <c r="A134" s="40"/>
      <c r="B134" s="41"/>
      <c r="C134" s="42"/>
      <c r="D134" s="227" t="s">
        <v>158</v>
      </c>
      <c r="E134" s="42"/>
      <c r="F134" s="228" t="s">
        <v>2863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158</v>
      </c>
      <c r="AU134" s="19" t="s">
        <v>78</v>
      </c>
    </row>
    <row r="135" s="14" customFormat="1">
      <c r="A135" s="14"/>
      <c r="B135" s="259"/>
      <c r="C135" s="260"/>
      <c r="D135" s="227" t="s">
        <v>438</v>
      </c>
      <c r="E135" s="261" t="s">
        <v>19</v>
      </c>
      <c r="F135" s="262" t="s">
        <v>3123</v>
      </c>
      <c r="G135" s="260"/>
      <c r="H135" s="263">
        <v>1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9" t="s">
        <v>438</v>
      </c>
      <c r="AU135" s="269" t="s">
        <v>78</v>
      </c>
      <c r="AV135" s="14" t="s">
        <v>78</v>
      </c>
      <c r="AW135" s="14" t="s">
        <v>31</v>
      </c>
      <c r="AX135" s="14" t="s">
        <v>69</v>
      </c>
      <c r="AY135" s="269" t="s">
        <v>149</v>
      </c>
    </row>
    <row r="136" s="15" customFormat="1">
      <c r="A136" s="15"/>
      <c r="B136" s="270"/>
      <c r="C136" s="271"/>
      <c r="D136" s="227" t="s">
        <v>438</v>
      </c>
      <c r="E136" s="272" t="s">
        <v>19</v>
      </c>
      <c r="F136" s="273" t="s">
        <v>441</v>
      </c>
      <c r="G136" s="271"/>
      <c r="H136" s="274">
        <v>1</v>
      </c>
      <c r="I136" s="275"/>
      <c r="J136" s="271"/>
      <c r="K136" s="271"/>
      <c r="L136" s="276"/>
      <c r="M136" s="277"/>
      <c r="N136" s="278"/>
      <c r="O136" s="278"/>
      <c r="P136" s="278"/>
      <c r="Q136" s="278"/>
      <c r="R136" s="278"/>
      <c r="S136" s="278"/>
      <c r="T136" s="27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0" t="s">
        <v>438</v>
      </c>
      <c r="AU136" s="280" t="s">
        <v>78</v>
      </c>
      <c r="AV136" s="15" t="s">
        <v>166</v>
      </c>
      <c r="AW136" s="15" t="s">
        <v>31</v>
      </c>
      <c r="AX136" s="15" t="s">
        <v>76</v>
      </c>
      <c r="AY136" s="280" t="s">
        <v>149</v>
      </c>
    </row>
    <row r="137" s="2" customFormat="1" ht="16.5" customHeight="1">
      <c r="A137" s="40"/>
      <c r="B137" s="41"/>
      <c r="C137" s="234" t="s">
        <v>7</v>
      </c>
      <c r="D137" s="234" t="s">
        <v>198</v>
      </c>
      <c r="E137" s="235" t="s">
        <v>2865</v>
      </c>
      <c r="F137" s="236" t="s">
        <v>2866</v>
      </c>
      <c r="G137" s="237" t="s">
        <v>543</v>
      </c>
      <c r="H137" s="238">
        <v>1</v>
      </c>
      <c r="I137" s="239"/>
      <c r="J137" s="240">
        <f>ROUND(I137*H137,2)</f>
        <v>0</v>
      </c>
      <c r="K137" s="236" t="s">
        <v>155</v>
      </c>
      <c r="L137" s="241"/>
      <c r="M137" s="242" t="s">
        <v>19</v>
      </c>
      <c r="N137" s="243" t="s">
        <v>40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330</v>
      </c>
      <c r="AT137" s="225" t="s">
        <v>198</v>
      </c>
      <c r="AU137" s="225" t="s">
        <v>78</v>
      </c>
      <c r="AY137" s="19" t="s">
        <v>149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76</v>
      </c>
      <c r="BK137" s="226">
        <f>ROUND(I137*H137,2)</f>
        <v>0</v>
      </c>
      <c r="BL137" s="19" t="s">
        <v>286</v>
      </c>
      <c r="BM137" s="225" t="s">
        <v>3124</v>
      </c>
    </row>
    <row r="138" s="2" customFormat="1">
      <c r="A138" s="40"/>
      <c r="B138" s="41"/>
      <c r="C138" s="42"/>
      <c r="D138" s="227" t="s">
        <v>158</v>
      </c>
      <c r="E138" s="42"/>
      <c r="F138" s="228" t="s">
        <v>2866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158</v>
      </c>
      <c r="AU138" s="19" t="s">
        <v>78</v>
      </c>
    </row>
    <row r="139" s="14" customFormat="1">
      <c r="A139" s="14"/>
      <c r="B139" s="259"/>
      <c r="C139" s="260"/>
      <c r="D139" s="227" t="s">
        <v>438</v>
      </c>
      <c r="E139" s="261" t="s">
        <v>19</v>
      </c>
      <c r="F139" s="262" t="s">
        <v>3121</v>
      </c>
      <c r="G139" s="260"/>
      <c r="H139" s="263">
        <v>1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9" t="s">
        <v>438</v>
      </c>
      <c r="AU139" s="269" t="s">
        <v>78</v>
      </c>
      <c r="AV139" s="14" t="s">
        <v>78</v>
      </c>
      <c r="AW139" s="14" t="s">
        <v>31</v>
      </c>
      <c r="AX139" s="14" t="s">
        <v>76</v>
      </c>
      <c r="AY139" s="269" t="s">
        <v>149</v>
      </c>
    </row>
    <row r="140" s="12" customFormat="1" ht="25.92" customHeight="1">
      <c r="A140" s="12"/>
      <c r="B140" s="198"/>
      <c r="C140" s="199"/>
      <c r="D140" s="200" t="s">
        <v>68</v>
      </c>
      <c r="E140" s="201" t="s">
        <v>198</v>
      </c>
      <c r="F140" s="201" t="s">
        <v>3125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P141</f>
        <v>0</v>
      </c>
      <c r="Q140" s="206"/>
      <c r="R140" s="207">
        <f>R141</f>
        <v>0</v>
      </c>
      <c r="S140" s="206"/>
      <c r="T140" s="20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166</v>
      </c>
      <c r="AT140" s="210" t="s">
        <v>68</v>
      </c>
      <c r="AU140" s="210" t="s">
        <v>69</v>
      </c>
      <c r="AY140" s="209" t="s">
        <v>149</v>
      </c>
      <c r="BK140" s="211">
        <f>BK141</f>
        <v>0</v>
      </c>
    </row>
    <row r="141" s="12" customFormat="1" ht="22.8" customHeight="1">
      <c r="A141" s="12"/>
      <c r="B141" s="198"/>
      <c r="C141" s="199"/>
      <c r="D141" s="200" t="s">
        <v>68</v>
      </c>
      <c r="E141" s="212" t="s">
        <v>3126</v>
      </c>
      <c r="F141" s="212" t="s">
        <v>3127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SUM(P142:P144)</f>
        <v>0</v>
      </c>
      <c r="Q141" s="206"/>
      <c r="R141" s="207">
        <f>SUM(R142:R144)</f>
        <v>0</v>
      </c>
      <c r="S141" s="206"/>
      <c r="T141" s="208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166</v>
      </c>
      <c r="AT141" s="210" t="s">
        <v>68</v>
      </c>
      <c r="AU141" s="210" t="s">
        <v>76</v>
      </c>
      <c r="AY141" s="209" t="s">
        <v>149</v>
      </c>
      <c r="BK141" s="211">
        <f>SUM(BK142:BK144)</f>
        <v>0</v>
      </c>
    </row>
    <row r="142" s="2" customFormat="1" ht="37.8" customHeight="1">
      <c r="A142" s="40"/>
      <c r="B142" s="41"/>
      <c r="C142" s="214" t="s">
        <v>235</v>
      </c>
      <c r="D142" s="214" t="s">
        <v>151</v>
      </c>
      <c r="E142" s="215" t="s">
        <v>3128</v>
      </c>
      <c r="F142" s="216" t="s">
        <v>3129</v>
      </c>
      <c r="G142" s="217" t="s">
        <v>238</v>
      </c>
      <c r="H142" s="218">
        <v>1</v>
      </c>
      <c r="I142" s="219"/>
      <c r="J142" s="220">
        <f>ROUND(I142*H142,2)</f>
        <v>0</v>
      </c>
      <c r="K142" s="216" t="s">
        <v>155</v>
      </c>
      <c r="L142" s="46"/>
      <c r="M142" s="221" t="s">
        <v>19</v>
      </c>
      <c r="N142" s="222" t="s">
        <v>40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796</v>
      </c>
      <c r="AT142" s="225" t="s">
        <v>151</v>
      </c>
      <c r="AU142" s="225" t="s">
        <v>78</v>
      </c>
      <c r="AY142" s="19" t="s">
        <v>149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76</v>
      </c>
      <c r="BK142" s="226">
        <f>ROUND(I142*H142,2)</f>
        <v>0</v>
      </c>
      <c r="BL142" s="19" t="s">
        <v>796</v>
      </c>
      <c r="BM142" s="225" t="s">
        <v>3130</v>
      </c>
    </row>
    <row r="143" s="2" customFormat="1">
      <c r="A143" s="40"/>
      <c r="B143" s="41"/>
      <c r="C143" s="42"/>
      <c r="D143" s="227" t="s">
        <v>158</v>
      </c>
      <c r="E143" s="42"/>
      <c r="F143" s="228" t="s">
        <v>3131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158</v>
      </c>
      <c r="AU143" s="19" t="s">
        <v>78</v>
      </c>
    </row>
    <row r="144" s="14" customFormat="1">
      <c r="A144" s="14"/>
      <c r="B144" s="259"/>
      <c r="C144" s="260"/>
      <c r="D144" s="227" t="s">
        <v>438</v>
      </c>
      <c r="E144" s="261" t="s">
        <v>19</v>
      </c>
      <c r="F144" s="262" t="s">
        <v>76</v>
      </c>
      <c r="G144" s="260"/>
      <c r="H144" s="263">
        <v>1</v>
      </c>
      <c r="I144" s="264"/>
      <c r="J144" s="260"/>
      <c r="K144" s="260"/>
      <c r="L144" s="265"/>
      <c r="M144" s="292"/>
      <c r="N144" s="293"/>
      <c r="O144" s="293"/>
      <c r="P144" s="293"/>
      <c r="Q144" s="293"/>
      <c r="R144" s="293"/>
      <c r="S144" s="293"/>
      <c r="T144" s="29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9" t="s">
        <v>438</v>
      </c>
      <c r="AU144" s="269" t="s">
        <v>78</v>
      </c>
      <c r="AV144" s="14" t="s">
        <v>78</v>
      </c>
      <c r="AW144" s="14" t="s">
        <v>31</v>
      </c>
      <c r="AX144" s="14" t="s">
        <v>76</v>
      </c>
      <c r="AY144" s="269" t="s">
        <v>149</v>
      </c>
    </row>
    <row r="145" s="2" customFormat="1" ht="6.96" customHeight="1">
      <c r="A145" s="40"/>
      <c r="B145" s="61"/>
      <c r="C145" s="62"/>
      <c r="D145" s="62"/>
      <c r="E145" s="62"/>
      <c r="F145" s="62"/>
      <c r="G145" s="62"/>
      <c r="H145" s="62"/>
      <c r="I145" s="62"/>
      <c r="J145" s="62"/>
      <c r="K145" s="62"/>
      <c r="L145" s="46"/>
      <c r="M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</sheetData>
  <sheetProtection sheet="1" autoFilter="0" formatColumns="0" formatRows="0" objects="1" scenarios="1" spinCount="100000" saltValue="d9eeHP222x6ik7sWIjc5XNeHuzh0mtXpXgFzD4ZQxSjBI8aQ3qLnFB7GHAEMGCLohPLCX0yaheCS+n0EUzxgBQ==" hashValue="csM8n5KTavwLQnWThem/iOKlWnzSs46D82vP5O7LBHO/CGha5PKMS6PiWyz5u7Pd/fvV+wVP5YM5ZpTJtNYfAg==" algorithmName="SHA-512" password="CC35"/>
  <autoFilter ref="C88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Divín Pavel, Bc., MBA</dc:creator>
  <cp:lastModifiedBy>Divín Pavel, Bc., MBA</cp:lastModifiedBy>
  <dcterms:created xsi:type="dcterms:W3CDTF">2022-07-26T16:23:42Z</dcterms:created>
  <dcterms:modified xsi:type="dcterms:W3CDTF">2022-07-26T16:23:58Z</dcterms:modified>
</cp:coreProperties>
</file>